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1η" sheetId="1" r:id="rId1"/>
  </sheets>
  <definedNames>
    <definedName name="_xlnm._FilterDatabase" localSheetId="0" hidden="1">'ΟΜΑΔΑ 1η'!$A$11:$AA$11</definedName>
    <definedName name="_xlnm.Print_Area" localSheetId="0">'ΟΜΑΔΑ 1η'!$A$1:$AA$67</definedName>
    <definedName name="_xlnm.Print_Titles" localSheetId="0">'ΟΜΑΔΑ 1η'!$9:$11</definedName>
  </definedNames>
  <calcPr fullCalcOnLoad="1"/>
</workbook>
</file>

<file path=xl/sharedStrings.xml><?xml version="1.0" encoding="utf-8"?>
<sst xmlns="http://schemas.openxmlformats.org/spreadsheetml/2006/main" count="451" uniqueCount="186">
  <si>
    <t>Α/Α</t>
  </si>
  <si>
    <t>ΕΝΤΟΣ ΠΟΛΕΩΣ</t>
  </si>
  <si>
    <t>ΕΚΤΟΣ ΠΟΛΕΩΣ</t>
  </si>
  <si>
    <t>ΧΩΜΑ - ΧΙΟΝΙ</t>
  </si>
  <si>
    <t>ΕΙΔΟΣ ΟΔΟΥ</t>
  </si>
  <si>
    <t xml:space="preserve"> ΚΩΔΙΚΟΣ                                   ΔΡΟΜΟΛΟΓΙΟΥ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</si>
  <si>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</si>
  <si>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</si>
  <si>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</si>
  <si>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</si>
  <si>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</si>
  <si>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</si>
  <si>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</si>
  <si>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</si>
  <si>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ΟΝΟΜΑΣΙΑ                   ΕΞΥΠΗΡΕΤΟΥΜΕΝΩΝ                                  ΣΧΟΛΕΙΩΝ</t>
  </si>
  <si>
    <t>ΓΥΜΝΑΣΙΟ</t>
  </si>
  <si>
    <t>ΔΗΜΟΤΙΚΟ</t>
  </si>
  <si>
    <t>ΛΥΚΕΙΟ</t>
  </si>
  <si>
    <t>ΔΥΤΙΚΗΣ ΑΧΑΪΑΣ</t>
  </si>
  <si>
    <t>Ν-4</t>
  </si>
  <si>
    <t>Ν-5</t>
  </si>
  <si>
    <t>Ν-6</t>
  </si>
  <si>
    <t>Ν-8</t>
  </si>
  <si>
    <t>Ν-9</t>
  </si>
  <si>
    <t>ΕΡΥΜΑΝΘΟΥ</t>
  </si>
  <si>
    <t>Ν-10</t>
  </si>
  <si>
    <t>Ν-11</t>
  </si>
  <si>
    <t>Ν-12</t>
  </si>
  <si>
    <t>Ν-17</t>
  </si>
  <si>
    <t>ΠΑΤΡΕΩΝ</t>
  </si>
  <si>
    <t>Ν-18</t>
  </si>
  <si>
    <t>Ν-19</t>
  </si>
  <si>
    <t>Ν-20</t>
  </si>
  <si>
    <t>Ν-21</t>
  </si>
  <si>
    <t>Ν-22</t>
  </si>
  <si>
    <t>Ν-23</t>
  </si>
  <si>
    <t>Ν-13</t>
  </si>
  <si>
    <t>ΓΥΜΝΑΣΙΟ ΣΑΡΑΒΑΛΙΟΥ</t>
  </si>
  <si>
    <t>62ο ΔΗΜΟΤΙΚΟ ΣΧΟΛΕΙΟ ΠΑΤΡΑΣ</t>
  </si>
  <si>
    <t>1ο ΔΗΜΟΤΙΚΟ ΣΧΟΛΕΙΟ ΟΒΡΥΑΣ</t>
  </si>
  <si>
    <t>Ν-32</t>
  </si>
  <si>
    <t>Ν-33</t>
  </si>
  <si>
    <t>Ν-34</t>
  </si>
  <si>
    <t>Ν-38</t>
  </si>
  <si>
    <t>Ν-39</t>
  </si>
  <si>
    <t>Ν-40</t>
  </si>
  <si>
    <t>Ν-41</t>
  </si>
  <si>
    <t>Ν-42</t>
  </si>
  <si>
    <t>Ν-43</t>
  </si>
  <si>
    <t>Ν-46</t>
  </si>
  <si>
    <t>Ν-47</t>
  </si>
  <si>
    <t>ΣΥΝΟΔΟΣ (ΝΑΙ - ΟΧΙ)</t>
  </si>
  <si>
    <t>ΟΧΙ</t>
  </si>
  <si>
    <t>ΜΕΓΑΛΟ ΛΕΩΦΟΡΕΙΟ</t>
  </si>
  <si>
    <t>ΜΙΚΡΟ ΛΕΩΦΟΡΕΙΟ</t>
  </si>
  <si>
    <t>ΒΑΘΜΙΔΑ ΕΚΠΑΙΔΕΥΣΗΣ (Α΄ΘΜΙΑ - Β΄ΘΜΙΑ)</t>
  </si>
  <si>
    <t>Β΄ΘΜΙΑ</t>
  </si>
  <si>
    <t>ΠΕΡΙΓΡΑΦΗ ΔΙΑΔΡΟΜΗΣ</t>
  </si>
  <si>
    <t>ΦΩΣΤΑΙΝΑ - ΑΡΛΑ - ΖΗΣΙΜΑΙΪΚΑ - ΑΝΩ ΣΟΥΔΕΝΑΙΪΚΑ</t>
  </si>
  <si>
    <t>ΠΟΡΤΕΣ - ΣΑΝΤΑΜΕΡΙ - ΠΟΛΥΛΟΦΟΣ - ΤΖΑΪΛΟ - ΑΥΓΕΡΑΙΪΚΑ</t>
  </si>
  <si>
    <t>ΧΑΡΑΥΓΗ - ΝΕΟΧΩΡΙ - ΑΓΙΟΣ ΝΙΚΟΛΑΟΣ - ΜΠΟΥΝΤΟΥΡΕΪΚΑ (ΠΟΙΜΕΝΟΧΩΡΙ) - ΚΟΥΝΕΛΑΙΪΚΑ - ΘΩΜΑΙΪΚΑ - ΛΟΥΣΙΚΑ</t>
  </si>
  <si>
    <t>ΔΗΜΟΤΙΚΟ ΣΧΟΛΕΙΟ - ΘΩΜΑΙΪΚΑ - ΚΑΛΑΜΑΚΙ - ΚΟΥΝΕΛΑΙΪΚΑ - ΑΓΙΟΣ ΝΙΚΟΛΑΟΣ - ΑΥΓΕΡΑΙΪΚΑ - ΚΑΤΩ ΑΥΓΕΡΑΙΪΚΑ - ΑΝΩ ΣΟΥΔΕΝΑΙΪΚΑ - ΑΡΛΑ ΦΩΣΤΑΙΝΑ</t>
  </si>
  <si>
    <t>ΓΥΜΝΑΣΙΟ, ΓΕΛ ΛΟΥΣΙΚΩΝ - ΚΑΛΑΜΑΚΙ - ΚΟΥΝΕΛΑΙΪΚΑ - ΑΓΙΟΣ ΝΙΚΟΛΑΟΣ - ΜΠΟΥΝΤΟΥΡΕΪΚΑ (ΠΟΙΜΕΝΟΧΩΡΙ) - ΑΡΛΑ - ΦΩΣΤΑΙΝΑ - ΝΕΟΧΩΡΙ - ΧΑΡΑΥΓΗ (ΜΠΙΝΙΕΡΕΪΚΑ)</t>
  </si>
  <si>
    <t>ΑΓΡΙΛΙΑ - ΒΑΣΙΛΙΚΟ - ΙΣΩΜΑ - ΦΑΡΡΕΣ</t>
  </si>
  <si>
    <t>ΤΕΡΜΑ ΒΡΑΧΝΑΙΪΚΑ - ΠΕΟ ΠΑΤΡΩΝ ΠΥΡΓΟΥ 336 - ΔΡΕΣΘΕΝΩΝ &amp; ΠΕΟ ΠΑΤΡΩΝ ΠΥΡΓΟΥ - ΔΗΜ. ΣΙΟΡΩΚΟΥ &amp; ΠΕΟ ΠΑΤΡΩΝ ΠΥΡΓΟΥ - ΠΕΟ ΠΑΤΡΩΝ ΠΥΡΓΟΥ 82 - ΠΕΟ ΠΑΤΡΩΝ ΠΥΡΓΟΥ 58 - ΠΕΟ ΠΑΤΡΩΝ ΠΥΡΓΟΥ 28 - ΤΣΑΟΥΣΗ - 28ης ΟΚΤΩΒΡΙΟΥ 30 ΠΑΡΑΛΙΑ ΡΟΪΤΙΚΩΝ - ΣΤΑΥΡΟΠΟΥΛΟΥ &amp; ΚΟΡΩΝΗΣ ΜΟΝΟΔΕΝΔΡΙ - ΣΤΑΥΡΟΠΟΥΛΟΥ &amp; ΚΑΝΑΡΗ ΜΟΝΟΔΕΝΔΡΙ - ΔΗΜΟΤΙΚΟ ΒΡΑΧΑΙΪΚΩΝ</t>
  </si>
  <si>
    <t>ΠΑΤΡΩΝ ΚΛΑΟΥΣ 25 (ΕΚΚΛΗΣΙΑ ΑΓ. ΓΕΩΡΓΙΟΥ) - ΛΕΥΚΑΣ 52 - ΛΕΥΚΑΣ 8 - ΠΑΡΟΔΟΣ Ι. ΔΙΑΚΙΔΗ 15 - ΣΧΟΛΕΙΟ</t>
  </si>
  <si>
    <t>ΤΕΡΜΑ ΑΡΙΣΤΟΤΕΛΟΥΣ (ΥΗΣ ΓΛΑΥΚΟΥ) - ΕΜΠΕΔΟΚΛΕΟΥΣ 7 ΙΩΑΝΝΗ ΔΙΑΚΙΔΗ - ΙΩΑΝΝΗ ΔΙΑΚΙΔΗ 223 - ΗΡΑΚΛΕΟΥΣ 199 - ΑΡΙΣΤΟΤΕΛΟΥΣ &amp; ΝΙΚΟΜΑΧΟΥ (ΣΧΟΛΕΙΟ)</t>
  </si>
  <si>
    <t>ΚΡΗΝΗ - ΚΕΦΑΛΟΒΡΥΣΟ - ΠΕΤΡΩΤΟ - ΑΓ. ΣΤΕΦΑΝΟΣ - ΣΑΡΑΒΑΛΙ - ΔΕΜΕΝΙΚΑ</t>
  </si>
  <si>
    <t>ΚΡΗΝΗ, ΡΟΔΙΑ - ΚΕΦΑΛΟΒΡΥΣΟ - ΠΕΤΡΩΤΟ - ΑΓ. ΣΤΕΦΑΝΟΣ - ΣΑΡΑΒΑΛΙ - ΣΧΟΛΕΙΟ</t>
  </si>
  <si>
    <t>ΠΕΡΙΣΤΕΡΑ - ΑΓΙΟΣ ΣΤΕΦΑΝΟΣ - ΔΙΔΑΧΑΙΪΚΑ - ΛΟΥΣΙΚΑ</t>
  </si>
  <si>
    <t>ΤΣΕΛΕΪΚΑ - ΠΡΑΣΙΝΟ ΛΙΜΑΝΑΚΙ - ΣΕΛΛΑ - ΑΡΓΥΡΑ - ΠΛΑΤΑΝΙ - ΡΙΟ</t>
  </si>
  <si>
    <t>ΕΛΙΚΙΣΤΡΑ - ΡΩΜΑΝΟΣ - ΡΙΓΑΝΟΚΑΜΠΟΣ - ΓΗΡΟΚΟΜΕΙΟ - 4ο ΛΥΚΕΙΟ ΠΑΤΡΩΝ - 18ο ΓΥΜΝΑΣΙΟ</t>
  </si>
  <si>
    <t>ΗΛΕΙΑΣ &amp; ΑΘ. ΔΙΑΚΟΥ (ΠΕΡΙΟΧΗ ΟΙΚΙΣΜΟΥ ΦΙΛΟΘΕΗΣ) - ΗΛΕΙΑΣ &amp; ΔΗΜΟΚΡΑΤΙΑΣ (ΠΕΡΙΟΧΗ ΣΟΥΠΕΡ ΜΑΡΚΕΤ ΚΡΟΝΟΣ)</t>
  </si>
  <si>
    <t>Α΄ΘΜΙΑ</t>
  </si>
  <si>
    <t>ΓΕΝΙΚΟ ΛΥΚΕΙΟ ΛΟΥΣΙΚΩΝ - ΓΥΜΝΑΣΙΟ ΛΟΥΣΙΚΩΝ - ΓΥΜΝΑΣΙΟ ΜΑΖΑΡΑΚΙΟΥ - ΔΗΜΟΤΙΚΟ ΣΧΟΛΕΙΟ ΛΟΥΣΙΚΩΝ</t>
  </si>
  <si>
    <t>ΓΕΝΙΚΟ ΛΥΚΕΙΟ ΛΟΥΣΙΚΩΝ - ΓΥΜΝΑΣΙΟ ΛΟΥΣΙΚΩΝ - ΔΗΜΟΤΙΚΟ ΣΧΟΛΕΙΟ ΛΟΥΣΙΚΩΝ</t>
  </si>
  <si>
    <t>ΔΗΜΟΤΙΚΟ ΣΧΟΛΕΙΟ ΦΡΑΓΚΑ - ΝΗΠΙΑΓΩΓΕΙΟ ΦΡΑΓΚΑ</t>
  </si>
  <si>
    <t>ΔΗΜΟΤΙΚΟ ΣΧΟΛΕΙΟ ΛΟΥΣΙΚΩΝ - ΓΥΜΝΑΣΙΟ ΛΟΥΣΙΚΩΝ - ΓΕΝΙΚΟ ΛΥΚΕΙΟ ΛΟΥΣΙΚΩΝ</t>
  </si>
  <si>
    <t>ΓΥΜΝΑΣΙΟ ΦΑΡΡΩΝ - ΓΥΜΝΑΣΙΟ ΕΡΥΜΑΝΘΕΙΑΣ - ΛΥΚΕΙΟ ΕΡΥΜΑΝΘΕΙΑΣ</t>
  </si>
  <si>
    <t>44ο ΔΗΜΟΤΙΚΟ ΣΧΟΛΕΙΟ ΠΑΤΡΑΣ</t>
  </si>
  <si>
    <t>ΔΗΜΟΤΙΚΟ ΣΧΟΛΕΙΟ ΚΑΤΩ ΚΑΣΤΡΙΤΣΙΟΥ - ΓΥΜΝΑΣΙΟ ΚΑΤΩ ΚΑΣΤΡΙΤΣΙΟΥ</t>
  </si>
  <si>
    <t>ΓΕΝΙΚΟ ΛΥΚΕΙΟ ΔΕΜΕΝΙΚΩΝ</t>
  </si>
  <si>
    <t>17ο ΓΥΜΝΑΣΙΟ ΠΑΤΡΑΣ - 5ο ΓΕΝΙΚΟ ΛΥΚΕΙΟ ΠΑΤΡΑΣ</t>
  </si>
  <si>
    <t>ΓΕΝΙΚΟ ΛΥΚΕΙΟ ΡΙΟΥ</t>
  </si>
  <si>
    <t>2ο ΓΕΝΙΚΟ ΛΥΚΕΙΟ ΠΑΤΡΑΣ - 20ο ΓΥΜΝΑΣΙΟ ΠΑΤΡΑΣ</t>
  </si>
  <si>
    <t>ΔΗΜΟΤΙΚΟ ΣΧΟΛΕΙΟ ΡΙΟΥ</t>
  </si>
  <si>
    <t>17ο ΓΥΜΝΑΣΙΟ ΠΑΤΡΑΣ - 5ο ΓΕΝΙΚΟ ΛΥΚΕΙΟ ΠΑΤΡΑΣ - 4ο ΓΕΝΙΚΟ ΛΥΚΕΙΟ ΠΑΤΡΑΣ - 18ο ΓΥΜΝΑΣΙΟ ΠΑΤΡΑΣ</t>
  </si>
  <si>
    <t>ΜΙΚΡΗ                                                           0-5%</t>
  </si>
  <si>
    <t>ΦΠΑ (€)</t>
  </si>
  <si>
    <t>ΣΤΟΙΧΕΙΑ ΔΡΟΜΟΛΟΓΙΩΝ ΑΝΑ ΔΗΜΟ ΚΑΙ ΕΞΥΠΗΡΕΤΟΥΜΕΝΩΝ ΣΧΟΛΙΚΩΝ ΜΟΝΑΔΩΝ</t>
  </si>
  <si>
    <t>ΑΠΛΗ (1) ή                                                                ΔΙΠΛΗ ΔΙΑΔΡ. (2)</t>
  </si>
  <si>
    <t>Υ-13</t>
  </si>
  <si>
    <t>ΔΗΜΟΤΙΚΟ ΣΧΟΛΕΙΟ ΣΑΓΕΪΚΩΝ</t>
  </si>
  <si>
    <t>Υ-14</t>
  </si>
  <si>
    <t>ΔΗΜΟΤΙΚΟ ΣΧΟΛΕΙΟ ΣΑΓΕΪΚΩΝ - ΝΗΠΙΑΓΩΓΕΙΟ ΣΑΓΕΪΚΩΝ</t>
  </si>
  <si>
    <t>Υ-15</t>
  </si>
  <si>
    <t>Υ-17</t>
  </si>
  <si>
    <t>ΓΥΜΝΑΣΙΟ ΣΑΓΕΪΚΩΝ</t>
  </si>
  <si>
    <t>ΓΟΜΟΣΤΟ - ΚΑΡΕΪΚΑ  - ΚΑΡΑΜΕΣΙΝΑΙΪΚΑ - ΓΙΟΥΛΕΪΚΑ - ΣΠΑΝΕΪΚΑ - ΤΣΑΚΩΝΙΚΑ - ΓΕΡΟΥΣΑΙΪΚΑ - ΑΠΟΣΤΟΛΟΙ - ΡΑΧΗ - ΣΑΓΑΙΪΚΑ</t>
  </si>
  <si>
    <t>Υ-18</t>
  </si>
  <si>
    <t>ΓΥΜΝΑΣΙΟ ΛΑΚΚΟΠΕΤΡΑΣ - ΔΗΜΟΤΙΚΟ ΛΑΚΚΟΠΕΤΡΑΣ</t>
  </si>
  <si>
    <t>ΛΙΜΝΟΧΩΡΙ-ΓΗΠΕΔΑΚΙ-ΦΟΥΡΝΟΣ ΝΤΕ ΓΚΟΛ-ΑΡΑΞΟΣ-ΛΑΚΚΟΠΕΤΡΑ</t>
  </si>
  <si>
    <t>Υ-19</t>
  </si>
  <si>
    <t>Υ-20</t>
  </si>
  <si>
    <t>Υ-22</t>
  </si>
  <si>
    <t>Υ-23</t>
  </si>
  <si>
    <t>Υ-24</t>
  </si>
  <si>
    <t>Υ-25</t>
  </si>
  <si>
    <t>ΓΥΜΝΑΣΙΟ &amp; ΛΥΚΙΑΚΕΣ ΤΑΞΕΙΣ ΡΙΟΛΟΥ</t>
  </si>
  <si>
    <t>Υ-26</t>
  </si>
  <si>
    <t>ΚΑΤΩ ΒΕΛΙΤΣΕΣ - ΑΝΩ ΒΕΛΙΤΣΕΣ - ΚΑΝΔΑΛΟΣ - ΜΙΧΟΪ - ΤΣΑΜΑΙΪΚΑ - ΑΓΙΟΣ ΚΩΝ/ΝΟΣ - ΚΕΦΑΛΑΙΪΚΑ - ΜΑΤΑΡΑΓΚΑ - ΚΑΓΚΑΔΙ - ΡΙΟΛΟΣ</t>
  </si>
  <si>
    <t>Υ-29</t>
  </si>
  <si>
    <t>2ο ΔΗΜΟΤΙΚΟ ΣΧΟΛΕΙΟ ΚΑΤΩ ΑΧΑΪΑΣ - ΓΥΜΝΑΣΙΟ ΚΑΤΩ ΑΧΑΪΑΣ</t>
  </si>
  <si>
    <t>ΝΙΦΟΡΕΪΚΑ - ΑΛΥΚΕΣ - ΣΧΟΛΕΙΑ ΚΑΤΩ ΑΧΑΪΑΣ</t>
  </si>
  <si>
    <t>Υ-30</t>
  </si>
  <si>
    <t>ΔΗΜΟΤΙΚΟ ΣΧΟΛΕΙΟ ΣΤΑΥΡΟΔΡΟΜΙΟΥ - ΓΥΜΝΑΣΙΟ ΣΤΑΥΡΟΔΡΟΜΙΟΥ - ΓΕΝΙΚΟ ΛΥΚΕΙΟ ΕΡΥΜΑΝΘΕΙΑΣ</t>
  </si>
  <si>
    <t>Υ-31</t>
  </si>
  <si>
    <t>ΔΗΜΟΤΙΚΟ ΣΧΟΛΕΙΟ ΣΤΑΥΡΟΔΡΟΜΙΟΥ - ΓΥΜΝΑΣΙΟ ΣΤΑΥΡΟΔΡΟΜΙΟΥ - ΓΕΝΙΚΟ ΛΥΚΕΙΟ ΕΡΥΜΑΝΘΕΙΑΣ - ΓΥΜΝΑΣΙΟ ΕΡΥΜΑΝΘΕΙΑΣ</t>
  </si>
  <si>
    <t>ΚΟΥΜΠΕΡΙ-ΔΡΟΔΙΑ-ΠΤΕΡΗ-ΞΗΡΟΧΩΡΙ-ΣΤΑΥΡΟΔΡΟΜΙ-ΕΡΥΜΑΝΘΕΙΑ</t>
  </si>
  <si>
    <t>Υ-32</t>
  </si>
  <si>
    <t>ΔΗΜΟΤΙΚΟ ΣΧΟΛΕΙΟ ΕΡΥΜΑΝΘΕΙΑΣ - ΓΥΜΝΑΣΙΟ  ΕΡΥΜΑΝΘΕΙΑΣ - ΓΕΝΙΚΟ ΛΥΚΕΙΟ ΕΡΥΜΑΝΘΕΙΑΣ</t>
  </si>
  <si>
    <t>Υ-33</t>
  </si>
  <si>
    <t>ΓΥΜΝΑΣΙΟ ΣΤΑΥΡΟΔΡΟΜΙΟΥ - ΓΕΝΙΚΟ ΛΥΚΕΙΟ ΕΡΥΜΑΝΘΕΙΑΣ -  ΓΥΜΝΑΣΙΟ ΕΡΥΜΑΝΘΕΙΑΣ</t>
  </si>
  <si>
    <t>ΚΑΡΠΕΤΑ - ΣΚΙΑΔΑ - ΠΗΓΑΔΙΑ ΜΥΛΩΝΕΪΚΑ - ΑΓΙΑ ΠΑΡΑΣΚΕΥΗ (ΣΤΑΥΡΟΔΡΟΜΙ) - ΜΑΣΤΡΑΝΤΩΝΗ -ΜΠΑΝΤΣΑΙΪΚΑ (ΦΩΤΑΚΕΪΚΑ) - ΑΓ. ΓΕΩΡΓΙΟΣ ΓΟΛΕΜΙ - ΕΡΥΜΑΝΘΕΙΑ</t>
  </si>
  <si>
    <t>Υ-34</t>
  </si>
  <si>
    <t>ΓΥΜΝΑΣΙΟ ΧΑΛΑΝΔΡΙΤΣΑΣ</t>
  </si>
  <si>
    <t>ΛΑΚΩΜΑΤΑ - ΧΡΥΣΟΠΗΓΗ -ΚΑΛΟΥΣΙ - ΕΛΛΗΝΙΚΟ (ΒΑΛΜΑΝΤΟΥΡΑ, ΑΓ. ΕΛΕΟΥΣΑ) - ΧΑΛΑΝΔΡΙΤΣΑ -ΜΕΤΖΕΝΑ (ΑΝΩ ΠΛΑΤΑΝΟΒΡΥΣΗ) - ΧΑΛΑΝΔΡΙΤΣΑ (ΣΧΟΛΕΙΑ)</t>
  </si>
  <si>
    <t>Υ-35</t>
  </si>
  <si>
    <t>Υ-37</t>
  </si>
  <si>
    <t>ΓΥΜΝΑΣΙΟ ΒΡΑΧΝΕΪΚΩΝ - ΓΕΝΙΚΟ ΛΥΚΕΙΟ ΒΡΑΧΝΕΪΚΩΝ</t>
  </si>
  <si>
    <t>ΧΑΪΚΑΛΙ-ΠΕΡΙΣΤΕΡΑ-ΑΓ. ΣΤΕΦΑΝΟΣ-ΜΟΙΡΕΪΚΑ-ΘΕΡΙΑΝΟ-ΚΑΜΙΝΙΑ-ΒΡΑΧΝΑΙΪΚΑ</t>
  </si>
  <si>
    <t>Υ-49</t>
  </si>
  <si>
    <t>12ο ΔΗΜΟΤΙΚΟ ΣΧΟΛΕΙΟ ΠΑΤΡΑΣ</t>
  </si>
  <si>
    <t>Υ-50</t>
  </si>
  <si>
    <t>Υ-54</t>
  </si>
  <si>
    <t>ΨΑΘΟΠΥΡΓΟΣ - ΔΡΕΠΑΝΟ - ΑΡΑΧΩΒΙΤΙΚΑ - ΡΙΟ (ΣΧΟΛΕΙΟ)</t>
  </si>
  <si>
    <t>ΔΗΜΟΤΙΚΟ ΣΧΟΛΕΙΟ ΚΑΡΕΪΚΩΝ</t>
  </si>
  <si>
    <t>ΔΗΜΟΤΙΚΟ ΣΧΟΛΕΙΟ ΛΟΥΣΙΚΩΝ</t>
  </si>
  <si>
    <t>ΔΗΜΟΤΙΚΟ ΣΧΟΛΕΙΟ ΡΙΟΛΟΥ - ΝΗΠΙΑΓΩΓΕΙΟ ΡΙΟΛΟΥ</t>
  </si>
  <si>
    <t>ΣΥΝΟΛΑ</t>
  </si>
  <si>
    <t>ΣΥΝΟΛΙΚΟ ΚΟΣΤΟΣ ΔΡΟΜΟΛΟΓΙΟΥ ΜΕ ΦΠΑ (€)</t>
  </si>
  <si>
    <t>Τιμή Καυσίμου Υπολογισμού = 1,361€/λίτρο</t>
  </si>
  <si>
    <t>ΣΧΟΛΕΙΟ ΣΩΜΕΡΣΕΤ &amp; ΖΩΓΡΑΦΟΥ - Β. ΣΤΑΥΡΟΠΟΥΛΟΥ &amp; ΒΟΥΡΛΟΥΜΗ - ΑΘΗΝΩΝ 73 -ΑΘΗΝΩΝ 101 - ΠΕΤΜΕΖΑ 37 -ΠΕΤΜΕΖΑ 27 - ΠΕΤΜΕΖΑ 21 -ΠΑΝΑΧΑΪΔΟΣ ΑΘΗΝΑΣ 13 - ΦΕΓΓΟΥ 40 - ΠΛ. ΠΕΤΜΕΖΑ Κ. ΚΑΣΤΕΛΟΚΑΜΠΟΣ - ΞΕΝΟΔΟΧΕΙΟ ΠΟΡΤΟ ΡΙΟΝ - ΗΡΩΩΝ ΠΟΛΥΤΕΧΝΙΟΥ16 - ΧΡ. ΚΑΡΑΛΗ &amp; ΣΩΜΕΡΣΕΤ 12 - ΓΕΩΡΓΙΟΥ ΠΑΠΑΝΔΡΕΟΥ ΚΑΣΤΡΟ ΡΙΟΥ - ΣΧΟΛΕΙΟ ΣΩΜΕΡΣΕΤ &amp; ΖΩΓΡΑΦΟΥ</t>
  </si>
  <si>
    <t>ΣΥΝΟΛΙΚΑ ΕΜΦΟΡΤΑ ΧΙΛΙΟΜΕΤΡΑ ΑΠΛΗΣ ΔΙΑΔΡΟΜΗΣ</t>
  </si>
  <si>
    <t>ΣΥΝΟΛΙΚΑ ΕΜΦΟΡΤΑ ΧΙΛΙΟΜΕΤΡΑ ΔΙΠΛΗΣ ΔΙΑΔΡΟΜΗΣ</t>
  </si>
  <si>
    <t>ΜΙΤΟΠΟΛΗ - ΚΑΤΣΑΪΤΕΙΚΑ - ΜΑΖΑΡΑΚΙ - ΧΑΪΚΑΛΙ - ΔΙΔΑΧΕΪΚΑ - ΑΧΑΪΚΟ</t>
  </si>
  <si>
    <t>ΠΟΥΡΝΑΡΙ-ΜΥΡΤΟΣ-ΚΡΙΝΟΣ- ΤΣΑΚΩΝΙΚΑ - ΦΡΑΓΚΑ-ΠΕΤΤΑ-ΡΙΟΛΟΣ</t>
  </si>
  <si>
    <t>ΠΑΡΑΛΙΑ ΑΛΙΣΣΟΥ - ΑΝΩ ΑΛΙΣΣΟΣ - ΣΠΑΛΙΑΡΑΙΪΚΑ</t>
  </si>
  <si>
    <t>ΛΟΥΣΙΚΑ - ΣΠΑΛΙΑΡΑΙΪΚΑ - ΑΧΑΪΚΟ - ΔΙΔΑΧΑΙΪΚΑ - ΑΓ. ΣΤΕΦΑΝΟΣ-ΧΑΪΚΑΛΙ</t>
  </si>
  <si>
    <t xml:space="preserve">ΚΡΙΝΟΣ - ΠΕΤΑΣ - ΡΙΟΛΟΣ (ΔΗΜ. ΣΧΟΛΕΙΟ &amp; ΝΗΠΙΑΓΩΓΕΙΟ)           </t>
  </si>
  <si>
    <t>ΣΠΑΝΕΪΚΑ - ΤΣΑΚΩΝΙΚΑ - ΦΡΑΓΚΑ</t>
  </si>
  <si>
    <t>ΣΧΟΛΕΙΟ - ΓΕΡΟΥΣΕΪΚΑ - ΛΥΓΙΑ - ΑΠΟΣΤΟΛΟΙ - ΡΑΧΗ - ΚΟΥΤΣΟΥΡΕΪΚΑ</t>
  </si>
  <si>
    <t>ΓΥΜΝΑΣΙΟ &amp; ΓΕΛ ΛΟΥΣΙΚΩΝ - ΑΥΓΕΡΕΪΚΑ - ΑΝΩ  ΣΟΥΔΕΝΕΪΚΑ - ΖΗΣΙΜΕΪΚΑ - ΤΖΑΪΛΟ (ΠΗΓΑΔΙΑ) - ΠΟΛΥΛΟΦΟΣ - ΣΑΝΤΟΜΕΡΙ - ΠΟΡΤΕΣ</t>
  </si>
  <si>
    <t>ΣΧΟΛΕΙΟ - ΓΕΡΟΥΣΕΪΚΑ  - ΛΥΓΙΑ - ΑΠΟΣΤΟΛΟΙ - ΡΑΧΗ</t>
  </si>
  <si>
    <t>ΛΥΓΙΑ - ΑΠΟΣΤΟΛΟΙ - ΡΑΧΗ - ΚΟΥΤΣΟΥΡΕΪΚΑ - ΣΧΟΛΕΙΟ - ΓΕΡΟΥΣΕΪΚΑ - ΣΧΟΛΕΙΟ</t>
  </si>
  <si>
    <t>ΛΕΟΝΤΙΟ - ΔΕΜΕΣΤΙΧΑ - ΝΕΟ ΚΟΜΠΗΓΑΔΙ - ΠΛΑΤΑΝΟΣ - ΚΑΛΑΝΟΣ - ΚΑΛΑΝΙΣΤΡΑ - ΜΟΙΡΑΛΙ - ΧΑΛΑΝΔΡΙΤΣΑ</t>
  </si>
  <si>
    <t>ΕΠΑΡΧ. ΟΔΟΣ ΠΑΤΡΑΣ ΤΡΙΠΟΛΗΣ (ΘΕΣΗ ΧΙΟΝΑ) - ΧΙΟΝΑ - ΔΙΑΣΕΛΟ - ΚΑΚΑΦΩΝΕΪΚΑ - ΕΡΥΜΑΝΘΕΙΑ</t>
  </si>
  <si>
    <t>ΚΑΛΦΑ - ΑΓΙΑ ΒΑΡΒΑΡΑ - ΡΟΥΠΑΚΙΑ - ΣΤΑΥΡΟΔΡΟΜΙ - ΕΡΥΜΑΝΘΕΙΑ</t>
  </si>
  <si>
    <t xml:space="preserve">ΕΛΙΚΙΣΤΡΑ - ΡΩΜΑΝΟΣ - ΡΙΓΑΝΟΚΑΜΠΟΣ - ΓΗΡΟΚΟΜΕΙΟ - 17ο ΓΥΜΝΑΣΙΟ ΠΑΤΡΑΣ - 5ο ΓΕΛ ΠΑΤΡΑΣ </t>
  </si>
  <si>
    <t>ΚΑΡΥΑ - ΤΕΡΜΑ ΓΛΑΥΚΟΥ - ΡΥΑΚΙ - ΜΑΥΡΟΜΑΝΤΗΛΑ - ΠΕΤΡΩΤΟ - ΝΕΟ ΣΟΥΛΙ - 20ο ΓΥΜΝΑΣΙΟ - 2ο ΓΕΛ ΠΑΤΡΩΝ</t>
  </si>
  <si>
    <t>ΡΟΥΜΕΛΙΩΤΕΪΚΑ - ΣΤΑΔΙΟΥ - ΣΤΑΔΙΟΥ - ΠΑΡ. ΕΛ. ΒΑΝΙΖΕΛΟΥ - 25ης ΜΑΡΤΙΟΥ -  ΥΠΑΠΑΝΤΗΣ - ΣΧΟΛΕΙΟ</t>
  </si>
  <si>
    <t>ΔΗΜΟΤΙΚΟ ΣΧΟΛΕΙΟ ΒΡΑΧΝΑΙΪΚΩΝ</t>
  </si>
  <si>
    <t>ΤΥΠΟΣ  ΣΧΟΛΕΙΟΥ                                            (ΔΗΜΟΤΙΚΟ - ΓΥΜΝΑΣΙΟ - ΛΥΚΕΙΟ)</t>
  </si>
  <si>
    <t>ΑΡΙΘΜΟΣ ΜΕΤΑΦΕΡΟΜΕΝΩΝ ΜΑΘΗΤΩΝ</t>
  </si>
  <si>
    <t>ΜΕΤΑΦΟΡΙΚΟ ΜΕΣΟ (ΜΙΚΡΟ ΛΕΩΦΟΡΕΙΟ - ΜΕΓΑΛΟ ΛΕΩΦΟΡΕΙΟ)</t>
  </si>
  <si>
    <t>ΣΥΝΟΛΙΚΟΣ ΠΡΟΫΠΟΛΟΓΙΣΜΟΣ ΜΕ ΤΑ ΔΙΚΑΙΩΜΑΤΑ ΠΡΟΑΙΡΕΣΗΣ ΜΕ ΦΠΑ (€)</t>
  </si>
  <si>
    <r>
      <t xml:space="preserve">ΜΥΡΤΟΣ - ΚΑΡΑΜΕΣΙΝΕΪΚΑ - ΣΧΟΛΕΙΟ                                                       </t>
    </r>
    <r>
      <rPr>
        <b/>
        <sz val="7"/>
        <rFont val="Calibri"/>
        <family val="0"/>
      </rPr>
      <t>(ΟΛΗ ΤΗΝ ΕΒΔΟΜΑΔΑ ΜΕ ΩΡΑ ΑΠΟΧΩΡΗΣΗΣ 16:15 ΜΜ)</t>
    </r>
  </si>
  <si>
    <r>
      <t xml:space="preserve">ΚΡΙΝΟΣ-ΠΕΤΑΣ-ΡΙΟΛΟΣ (ΔΗΜ. ΣΧΟΛΕΙΟ &amp; ΝΗΠΙΑΓΩΓΕΙΟ)                     </t>
    </r>
    <r>
      <rPr>
        <b/>
        <sz val="7"/>
        <rFont val="Calibri"/>
        <family val="0"/>
      </rPr>
      <t>1. ΔΕΥΤΕΡΑ, ΠΕΜΠΤΗ &amp; ΠΑΡΑΣΚΕΥΗ ΩΡΑ ΑΠΟΧΩΡΗΣΗΣ 12:35 ΜΜ                                                    2. ΤΡΙΤΗ &amp; ΤΕΤΑΡΤΗ ΩΡΑ ΑΠΟΧΩΡΗΣΗΣ 13:30 ΜΜ</t>
    </r>
  </si>
  <si>
    <r>
      <t xml:space="preserve">62ο ΔΗΜΟΤΙΚΟ ΣΧΟΛΕΙΟ ΠΑΤΡΑΣ - ΚΑΤΩ ΚΑΣΤΕΛΟΚΑΜΠΟΣ - ΑΝΩ ΚΑΣΤΕΛΟΚΑΜΠΟΣ                              </t>
    </r>
    <r>
      <rPr>
        <b/>
        <sz val="7"/>
        <rFont val="Calibri"/>
        <family val="2"/>
      </rPr>
      <t>(ΩΡΑ ΑΠΟΧΩΡΗΣΗΣ ΜΑΘΗΤΩΝ 14:00ΜΜ)</t>
    </r>
  </si>
  <si>
    <r>
      <t xml:space="preserve">62ο ΔΗΜΟΤΙΚΟ ΣΧΟΛΕΙΟ ΠΑΤΡΑΣ - ΚΑΤΩ ΚΑΣΤΕΛΟΚΑΜΠΟΣ - ΑΝΩ ΚΑΣΤΕΛΟΚΑΜΠΟΣ                         </t>
    </r>
    <r>
      <rPr>
        <b/>
        <sz val="7"/>
        <rFont val="Calibri"/>
        <family val="2"/>
      </rPr>
      <t>(ΜΟΝΟ ΚΑΘΕ ΤΕΤΑΡΤΗ &amp; ΠΑΡΑΣΚΕΥΗ ΜΕ ΩΡΑ ΑΠΟΧΩΡΗΣΗΣ ΜΑΘΗΤΩΝ 14:00ΜΜ)</t>
    </r>
  </si>
  <si>
    <t>ΚΟΣΤΟΣ ΔΡΟΜΟΛΟΓΟΥ ΣΥΜΦΩΝΑ ΜΕ ΤΗΝ 24001/2013 ΚΥΑ  -  ΧΩΡΙΣ ΦΠΑ (€)</t>
  </si>
  <si>
    <r>
      <t xml:space="preserve">ΣΜΥΡΝΗΣ &amp; ΣΟΥΛΙΟΥ - 12ο ΔΗΜΟΤΙΚΟ ΣΧΟΛΕΙΟ ΠΑΤΡΩΝ ΠΑΡΜΕΝΙΔΟΥ 12                                                                                          </t>
    </r>
    <r>
      <rPr>
        <b/>
        <sz val="7"/>
        <rFont val="Calibri"/>
        <family val="0"/>
      </rPr>
      <t>(ΜΕ ΩΡΑ ΑΠΟΧΩΡΗΣΗΣ ΜΑΘΗΤΩΝ 13:15ΜΜ)</t>
    </r>
  </si>
  <si>
    <r>
      <t xml:space="preserve">ΣΜΥΡΝΗΣ &amp; ΣΟΥΛΙΟΥ - 12ο ΔΗΜΟΤΙΚΟ ΣΧΟΛΕΙΟ ΠΑΤΡΩΝ ΠΑΡΜΕΝΙΔΟΥ 12                                                                                            </t>
    </r>
    <r>
      <rPr>
        <b/>
        <sz val="7"/>
        <rFont val="Calibri"/>
        <family val="0"/>
      </rPr>
      <t>(ΜΕ ΩΡΑ ΑΠΟΧΩΡΗΣΗΣ ΜΑΘΗΤΩΝ 13:15ΜΜ)</t>
    </r>
  </si>
  <si>
    <r>
      <t xml:space="preserve">12ο ΔΗΜΟΤΙΚΟ ΣΧΟΛΕΙΟ ΠΑΤΡΩΝ ΠΑΡΜΕΝΙΔΟΥ 12 - ΣΜΥΡΝΗΣ &amp; ΣΟΥΛΙΟΥ                                                                                     </t>
    </r>
    <r>
      <rPr>
        <b/>
        <sz val="7"/>
        <rFont val="Calibri"/>
        <family val="0"/>
      </rPr>
      <t>(ΩΡΑ ΑΠΟΧΩΡΗΣΗΣ ΜΑΘΗΤΩΝ 16:15ΜΜ)</t>
    </r>
  </si>
  <si>
    <r>
      <t xml:space="preserve">ΑΝΩ ΚΑΣΤΕΛΟΚΑΜΠΟΣ - 62ο ΔΗΜΟΤΙΚΟ ΣΧΟΛΕΙΟ ΠΑΤΡΑΣ                                                                                                         </t>
    </r>
    <r>
      <rPr>
        <b/>
        <sz val="7"/>
        <rFont val="Calibri"/>
        <family val="2"/>
      </rPr>
      <t>(ΩΡΑ ΠΡΟΣΕΛΕΥΣΗΣ ΜΑΘΗΤΩΝ 07:55ΠΜ &amp; ΩΡΑ ΑΠΟΧΩΡΗΣΗΣ 13:15ΜΜ)</t>
    </r>
  </si>
  <si>
    <r>
      <t xml:space="preserve">ΚΑΤΩ ΚΑΣΤΕΛΟΚΑΜΠΟΣ - 62ο ΔΗΜΟΤΙΚΟ ΣΧΟΛΕΙΟ ΠΑΤΡΑΣ                                                                                                             </t>
    </r>
    <r>
      <rPr>
        <b/>
        <sz val="7"/>
        <rFont val="Calibri"/>
        <family val="2"/>
      </rPr>
      <t>(ΩΡΑ ΠΡΟΣΕΛΕΥΣΗΣ ΜΑΘΗΤΩΝ 08:10ΠΜ &amp; ΩΡΑ ΑΠΟΧΩΡΗΣΗΣ 12:25ΜΜ)</t>
    </r>
  </si>
  <si>
    <r>
      <t xml:space="preserve">ΠΟΥΡΝΑΡΙ - ΜΥΡΤΟΣ - ΓΙΟΥΛΕΪΚΑ - ΚΑΡΑΜΕΣΙΝΕΪΚΑ -  ΣΧΟΛΕΙΟ                                                                                        </t>
    </r>
    <r>
      <rPr>
        <b/>
        <sz val="7"/>
        <rFont val="Calibri"/>
        <family val="0"/>
      </rPr>
      <t>1. ΔΕΥΤΕΡΑ &amp; ΤΕΤΑΡΤΗ ΩΡΑ ΑΠΟΧΩΡΗΣΗΣ 14:00 ΜΜ                     2. ΤΡΙΤΗ, ΠΕΜΠΤΗ &amp; ΠΑΡΑΣΚΕΥΗ ΩΡΑ ΑΠΟΧΩΡΗΣΗΣ 13:15 ΜΜ</t>
    </r>
  </si>
  <si>
    <t>ΣΥΝΟΛΙΚΟ ΚΟΣΤΟΣ ΔΡΟΜΟΛΟΓΙΩΝ (€)</t>
  </si>
  <si>
    <t>ΣΥΝΟΛΙΚΟ ΚΟΣΤΟΣ ΔΡΟΜΟΛΟΓΙΩΝ ΜΕ ΦΠΑ (€)</t>
  </si>
  <si>
    <t>ΣΥΝΟΛΟ ΠΡΑΓΜΑΤΟΠΟΙΗΘ. ΔΡΟΜΟΛΟΓΙΩΝ                                          από 11/09/2014 έως και 28/02/2015</t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</si>
  <si>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</si>
  <si>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</si>
  <si>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r>
      <t>ΟΜΑΔΑ 1</t>
    </r>
    <r>
      <rPr>
        <b/>
        <vertAlign val="superscript"/>
        <sz val="8"/>
        <color indexed="8"/>
        <rFont val="Cambria"/>
        <family val="1"/>
      </rPr>
      <t>η</t>
    </r>
  </si>
  <si>
    <t>ΤΜΗΜΑ 1</t>
  </si>
  <si>
    <t>ΩΡΑ ΠΡΟΣΕΛΕΥΣΗΣ ΜΑΘΗΤΩΝ</t>
  </si>
  <si>
    <t>ΩΡΑ ΑΠΟΧΩΡΗΣΗΣ ΜΑΘΗΤΩΝ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</si>
</sst>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#,##0.00\ &quot;€&quot;"/>
    <numFmt numFmtId="171" formatCode="#,##0.00\ _€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b/>
      <sz val="7"/>
      <color indexed="8"/>
      <name val="Calibri"/>
      <family val="2"/>
    </font>
    <font>
      <b/>
      <sz val="7"/>
      <name val="Book Antiqua"/>
      <family val="1"/>
    </font>
    <font>
      <sz val="7"/>
      <name val="Book Antiqua"/>
      <family val="1"/>
    </font>
    <font>
      <b/>
      <sz val="7"/>
      <name val="Arial"/>
      <family val="2"/>
    </font>
    <font>
      <b/>
      <sz val="7"/>
      <color indexed="8"/>
      <name val="Cambria"/>
      <family val="1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0"/>
    </font>
    <font>
      <b/>
      <sz val="8"/>
      <color indexed="8"/>
      <name val="Cambria"/>
      <family val="1"/>
    </font>
    <font>
      <b/>
      <vertAlign val="superscript"/>
      <sz val="8"/>
      <color indexed="8"/>
      <name val="Cambria"/>
      <family val="1"/>
    </font>
    <font>
      <b/>
      <sz val="9"/>
      <name val="Arial"/>
      <family val="2"/>
    </font>
    <font>
      <sz val="8"/>
      <name val="Tahoma"/>
      <family val="2"/>
    </font>
    <font>
      <sz val="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103"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33" applyFont="1" applyBorder="1" applyAlignment="1">
      <alignment horizontal="left" vertical="center" wrapText="1"/>
      <protection/>
    </xf>
    <xf numFmtId="0" fontId="26" fillId="0" borderId="0" xfId="33" applyFont="1" applyAlignment="1">
      <alignment horizontal="center" vertical="center" wrapText="1"/>
      <protection/>
    </xf>
    <xf numFmtId="164" fontId="27" fillId="0" borderId="0" xfId="33" applyNumberFormat="1" applyFont="1" applyAlignment="1">
      <alignment horizontal="center" vertical="center" wrapText="1"/>
      <protection/>
    </xf>
    <xf numFmtId="164" fontId="27" fillId="0" borderId="0" xfId="33" applyNumberFormat="1" applyFont="1" applyFill="1" applyAlignment="1">
      <alignment horizontal="center" vertical="center" wrapText="1"/>
      <protection/>
    </xf>
    <xf numFmtId="0" fontId="27" fillId="0" borderId="0" xfId="33" applyFont="1" applyFill="1" applyAlignment="1">
      <alignment horizontal="center" vertical="center" wrapText="1"/>
      <protection/>
    </xf>
    <xf numFmtId="0" fontId="27" fillId="0" borderId="0" xfId="33" applyFont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31" fillId="0" borderId="10" xfId="33" applyFont="1" applyBorder="1" applyAlignment="1">
      <alignment horizontal="center" vertical="center" wrapText="1"/>
      <protection/>
    </xf>
    <xf numFmtId="0" fontId="31" fillId="0" borderId="10" xfId="33" applyFont="1" applyFill="1" applyBorder="1" applyAlignment="1">
      <alignment horizontal="center" vertical="center" textRotation="90" wrapText="1"/>
      <protection/>
    </xf>
    <xf numFmtId="0" fontId="31" fillId="24" borderId="10" xfId="33" applyFont="1" applyFill="1" applyBorder="1" applyAlignment="1">
      <alignment horizontal="center" vertical="center" textRotation="90" wrapText="1"/>
      <protection/>
    </xf>
    <xf numFmtId="0" fontId="30" fillId="0" borderId="10" xfId="33" applyFont="1" applyFill="1" applyBorder="1" applyAlignment="1">
      <alignment horizontal="center" vertical="center" wrapText="1"/>
      <protection/>
    </xf>
    <xf numFmtId="0" fontId="30" fillId="24" borderId="10" xfId="33" applyFont="1" applyFill="1" applyBorder="1" applyAlignment="1">
      <alignment horizontal="center" vertical="center" textRotation="90" wrapText="1"/>
      <protection/>
    </xf>
    <xf numFmtId="0" fontId="30" fillId="24" borderId="10" xfId="33" applyNumberFormat="1" applyFont="1" applyFill="1" applyBorder="1" applyAlignment="1">
      <alignment horizontal="center" vertical="center" wrapText="1"/>
      <protection/>
    </xf>
    <xf numFmtId="0" fontId="31" fillId="0" borderId="10" xfId="33" applyFont="1" applyBorder="1" applyAlignment="1">
      <alignment horizontal="center" vertical="center"/>
      <protection/>
    </xf>
    <xf numFmtId="0" fontId="31" fillId="24" borderId="10" xfId="33" applyFont="1" applyFill="1" applyBorder="1" applyAlignment="1">
      <alignment horizontal="center" vertical="center" wrapText="1"/>
      <protection/>
    </xf>
    <xf numFmtId="0" fontId="30" fillId="24" borderId="10" xfId="33" applyFont="1" applyFill="1" applyBorder="1" applyAlignment="1">
      <alignment horizontal="center" vertical="center" wrapText="1"/>
      <protection/>
    </xf>
    <xf numFmtId="0" fontId="30" fillId="24" borderId="10" xfId="33" applyNumberFormat="1" applyFont="1" applyFill="1" applyBorder="1" applyAlignment="1">
      <alignment horizontal="left" vertical="center" wrapText="1"/>
      <protection/>
    </xf>
    <xf numFmtId="0" fontId="31" fillId="24" borderId="10" xfId="33" applyFont="1" applyFill="1" applyBorder="1" applyAlignment="1">
      <alignment horizontal="center" vertical="center" wrapText="1"/>
      <protection/>
    </xf>
    <xf numFmtId="2" fontId="31" fillId="24" borderId="10" xfId="33" applyNumberFormat="1" applyFont="1" applyFill="1" applyBorder="1" applyAlignment="1">
      <alignment horizontal="center" vertical="center" wrapText="1"/>
      <protection/>
    </xf>
    <xf numFmtId="2" fontId="31" fillId="0" borderId="10" xfId="33" applyNumberFormat="1" applyFont="1" applyFill="1" applyBorder="1" applyAlignment="1">
      <alignment horizontal="center" vertical="center" wrapText="1"/>
      <protection/>
    </xf>
    <xf numFmtId="0" fontId="31" fillId="0" borderId="10" xfId="33" applyFont="1" applyFill="1" applyBorder="1" applyAlignment="1">
      <alignment horizontal="center" vertical="center" wrapText="1"/>
      <protection/>
    </xf>
    <xf numFmtId="2" fontId="25" fillId="24" borderId="10" xfId="33" applyNumberFormat="1" applyFont="1" applyFill="1" applyBorder="1" applyAlignment="1">
      <alignment horizontal="center" vertical="center" wrapText="1"/>
      <protection/>
    </xf>
    <xf numFmtId="2" fontId="31" fillId="24" borderId="10" xfId="33" applyNumberFormat="1" applyFont="1" applyFill="1" applyBorder="1" applyAlignment="1">
      <alignment horizontal="center" vertical="center" wrapText="1"/>
      <protection/>
    </xf>
    <xf numFmtId="0" fontId="31" fillId="24" borderId="10" xfId="33" applyNumberFormat="1" applyFont="1" applyFill="1" applyBorder="1" applyAlignment="1">
      <alignment horizontal="center" vertical="center" wrapText="1"/>
      <protection/>
    </xf>
    <xf numFmtId="4" fontId="31" fillId="24" borderId="10" xfId="33" applyNumberFormat="1" applyFont="1" applyFill="1" applyBorder="1" applyAlignment="1">
      <alignment horizontal="center" vertical="center" wrapText="1"/>
      <protection/>
    </xf>
    <xf numFmtId="40" fontId="31" fillId="24" borderId="10" xfId="33" applyNumberFormat="1" applyFont="1" applyFill="1" applyBorder="1" applyAlignment="1">
      <alignment horizontal="center" vertical="center" wrapText="1"/>
      <protection/>
    </xf>
    <xf numFmtId="2" fontId="31" fillId="0" borderId="10" xfId="33" applyNumberFormat="1" applyFont="1" applyFill="1" applyBorder="1" applyAlignment="1">
      <alignment horizontal="center" vertical="center" wrapText="1"/>
      <protection/>
    </xf>
    <xf numFmtId="0" fontId="31" fillId="0" borderId="10" xfId="33" applyFont="1" applyFill="1" applyBorder="1" applyAlignment="1">
      <alignment horizontal="center" vertical="center" wrapText="1"/>
      <protection/>
    </xf>
    <xf numFmtId="0" fontId="30" fillId="24" borderId="10" xfId="33" applyFont="1" applyFill="1" applyBorder="1" applyAlignment="1">
      <alignment horizontal="left" vertical="center" wrapText="1"/>
      <protection/>
    </xf>
    <xf numFmtId="2" fontId="30" fillId="24" borderId="10" xfId="33" applyNumberFormat="1" applyFont="1" applyFill="1" applyBorder="1" applyAlignment="1">
      <alignment horizontal="center" vertical="center" wrapText="1"/>
      <protection/>
    </xf>
    <xf numFmtId="2" fontId="30" fillId="0" borderId="10" xfId="33" applyNumberFormat="1" applyFont="1" applyFill="1" applyBorder="1" applyAlignment="1">
      <alignment horizontal="center" vertical="center" wrapText="1"/>
      <protection/>
    </xf>
    <xf numFmtId="0" fontId="30" fillId="24" borderId="0" xfId="33" applyFont="1" applyFill="1" applyBorder="1" applyAlignment="1">
      <alignment horizontal="center" vertical="center" wrapText="1"/>
      <protection/>
    </xf>
    <xf numFmtId="0" fontId="31" fillId="0" borderId="10" xfId="33" applyFont="1" applyFill="1" applyBorder="1" applyAlignment="1">
      <alignment horizontal="center" vertical="center"/>
      <protection/>
    </xf>
    <xf numFmtId="0" fontId="30" fillId="0" borderId="10" xfId="33" applyNumberFormat="1" applyFont="1" applyFill="1" applyBorder="1" applyAlignment="1">
      <alignment horizontal="left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31" fillId="0" borderId="10" xfId="33" applyNumberFormat="1" applyFont="1" applyFill="1" applyBorder="1" applyAlignment="1">
      <alignment horizontal="center" vertical="center" wrapText="1"/>
      <protection/>
    </xf>
    <xf numFmtId="40" fontId="31" fillId="0" borderId="10" xfId="33" applyNumberFormat="1" applyFont="1" applyFill="1" applyBorder="1" applyAlignment="1">
      <alignment horizontal="center" vertical="center" wrapText="1"/>
      <protection/>
    </xf>
    <xf numFmtId="0" fontId="30" fillId="0" borderId="10" xfId="33" applyFont="1" applyFill="1" applyBorder="1" applyAlignment="1">
      <alignment horizontal="center" vertical="center" wrapText="1"/>
      <protection/>
    </xf>
    <xf numFmtId="40" fontId="30" fillId="0" borderId="10" xfId="33" applyNumberFormat="1" applyFont="1" applyFill="1" applyBorder="1" applyAlignment="1">
      <alignment horizontal="center" vertical="center" wrapText="1"/>
      <protection/>
    </xf>
    <xf numFmtId="0" fontId="30" fillId="0" borderId="10" xfId="33" applyFont="1" applyFill="1" applyBorder="1" applyAlignment="1">
      <alignment horizontal="left" vertical="center" wrapText="1"/>
      <protection/>
    </xf>
    <xf numFmtId="171" fontId="28" fillId="0" borderId="10" xfId="0" applyNumberFormat="1" applyFont="1" applyBorder="1" applyAlignment="1">
      <alignment horizontal="center" vertical="center"/>
    </xf>
    <xf numFmtId="0" fontId="30" fillId="25" borderId="10" xfId="33" applyNumberFormat="1" applyFont="1" applyFill="1" applyBorder="1" applyAlignment="1">
      <alignment horizontal="center" vertical="center" wrapText="1"/>
      <protection/>
    </xf>
    <xf numFmtId="0" fontId="31" fillId="25" borderId="10" xfId="33" applyFont="1" applyFill="1" applyBorder="1" applyAlignment="1">
      <alignment horizontal="center" vertical="center"/>
      <protection/>
    </xf>
    <xf numFmtId="0" fontId="31" fillId="25" borderId="10" xfId="33" applyFont="1" applyFill="1" applyBorder="1" applyAlignment="1">
      <alignment horizontal="center" vertical="center" wrapText="1"/>
      <protection/>
    </xf>
    <xf numFmtId="0" fontId="30" fillId="25" borderId="10" xfId="33" applyNumberFormat="1" applyFont="1" applyFill="1" applyBorder="1" applyAlignment="1">
      <alignment horizontal="left" vertical="center" wrapText="1"/>
      <protection/>
    </xf>
    <xf numFmtId="0" fontId="31" fillId="25" borderId="10" xfId="33" applyFont="1" applyFill="1" applyBorder="1" applyAlignment="1">
      <alignment horizontal="center" vertical="center" wrapText="1"/>
      <protection/>
    </xf>
    <xf numFmtId="0" fontId="31" fillId="0" borderId="10" xfId="33" applyFont="1" applyBorder="1" applyAlignment="1">
      <alignment horizontal="center" vertical="center" wrapText="1"/>
      <protection/>
    </xf>
    <xf numFmtId="0" fontId="31" fillId="0" borderId="10" xfId="33" applyFont="1" applyFill="1" applyBorder="1" applyAlignment="1">
      <alignment horizontal="center" vertical="center" textRotation="90" wrapText="1"/>
      <protection/>
    </xf>
    <xf numFmtId="0" fontId="37" fillId="0" borderId="11" xfId="33" applyFont="1" applyBorder="1" applyAlignment="1">
      <alignment horizontal="center" vertical="center" textRotation="90" wrapText="1"/>
      <protection/>
    </xf>
    <xf numFmtId="0" fontId="37" fillId="0" borderId="10" xfId="33" applyFont="1" applyBorder="1" applyAlignment="1">
      <alignment horizontal="center" vertical="center" textRotation="90" wrapText="1"/>
      <protection/>
    </xf>
    <xf numFmtId="2" fontId="31" fillId="25" borderId="10" xfId="33" applyNumberFormat="1" applyFont="1" applyFill="1" applyBorder="1" applyAlignment="1">
      <alignment horizontal="center" vertical="center" wrapText="1"/>
      <protection/>
    </xf>
    <xf numFmtId="2" fontId="25" fillId="25" borderId="10" xfId="33" applyNumberFormat="1" applyFont="1" applyFill="1" applyBorder="1" applyAlignment="1">
      <alignment horizontal="center" vertical="center" wrapText="1"/>
      <protection/>
    </xf>
    <xf numFmtId="2" fontId="31" fillId="25" borderId="10" xfId="33" applyNumberFormat="1" applyFont="1" applyFill="1" applyBorder="1" applyAlignment="1">
      <alignment horizontal="center" vertical="center" wrapText="1"/>
      <protection/>
    </xf>
    <xf numFmtId="0" fontId="31" fillId="25" borderId="10" xfId="33" applyNumberFormat="1" applyFont="1" applyFill="1" applyBorder="1" applyAlignment="1">
      <alignment horizontal="center" vertical="center" wrapText="1"/>
      <protection/>
    </xf>
    <xf numFmtId="4" fontId="31" fillId="25" borderId="10" xfId="33" applyNumberFormat="1" applyFont="1" applyFill="1" applyBorder="1" applyAlignment="1">
      <alignment horizontal="center" vertical="center" wrapText="1"/>
      <protection/>
    </xf>
    <xf numFmtId="40" fontId="31" fillId="25" borderId="10" xfId="33" applyNumberFormat="1" applyFont="1" applyFill="1" applyBorder="1" applyAlignment="1">
      <alignment horizontal="center" vertical="center" wrapText="1"/>
      <protection/>
    </xf>
    <xf numFmtId="170" fontId="28" fillId="0" borderId="12" xfId="0" applyNumberFormat="1" applyFont="1" applyBorder="1" applyAlignment="1">
      <alignment horizontal="center" vertical="center" wrapText="1"/>
    </xf>
    <xf numFmtId="170" fontId="28" fillId="0" borderId="13" xfId="0" applyNumberFormat="1" applyFont="1" applyBorder="1" applyAlignment="1">
      <alignment horizontal="center" vertical="center" wrapText="1"/>
    </xf>
    <xf numFmtId="170" fontId="28" fillId="0" borderId="14" xfId="0" applyNumberFormat="1" applyFont="1" applyBorder="1" applyAlignment="1">
      <alignment horizontal="center" vertical="center" wrapText="1"/>
    </xf>
    <xf numFmtId="0" fontId="31" fillId="24" borderId="10" xfId="33" applyFont="1" applyFill="1" applyBorder="1" applyAlignment="1">
      <alignment horizontal="center" vertical="center" textRotation="90" wrapText="1"/>
      <protection/>
    </xf>
    <xf numFmtId="0" fontId="31" fillId="0" borderId="10" xfId="33" applyNumberFormat="1" applyFont="1" applyFill="1" applyBorder="1" applyAlignment="1">
      <alignment horizontal="center" vertical="center" textRotation="90" wrapText="1"/>
      <protection/>
    </xf>
    <xf numFmtId="0" fontId="25" fillId="0" borderId="0" xfId="33" applyFont="1" applyBorder="1" applyAlignment="1">
      <alignment horizontal="left" vertical="center" wrapText="1"/>
      <protection/>
    </xf>
    <xf numFmtId="0" fontId="31" fillId="0" borderId="10" xfId="33" applyFont="1" applyBorder="1" applyAlignment="1">
      <alignment horizontal="center" vertical="center" textRotation="90" wrapText="1"/>
      <protection/>
    </xf>
    <xf numFmtId="0" fontId="30" fillId="24" borderId="15" xfId="33" applyFont="1" applyFill="1" applyBorder="1" applyAlignment="1">
      <alignment horizontal="center" vertical="center" wrapText="1"/>
      <protection/>
    </xf>
    <xf numFmtId="0" fontId="30" fillId="24" borderId="16" xfId="33" applyFont="1" applyFill="1" applyBorder="1" applyAlignment="1">
      <alignment horizontal="center" vertical="center" wrapText="1"/>
      <protection/>
    </xf>
    <xf numFmtId="0" fontId="30" fillId="24" borderId="11" xfId="33" applyFont="1" applyFill="1" applyBorder="1" applyAlignment="1">
      <alignment horizontal="center" vertical="center" wrapText="1"/>
      <protection/>
    </xf>
    <xf numFmtId="0" fontId="29" fillId="21" borderId="12" xfId="33" applyFont="1" applyFill="1" applyBorder="1" applyAlignment="1">
      <alignment horizontal="center" vertical="center" wrapText="1"/>
      <protection/>
    </xf>
    <xf numFmtId="0" fontId="29" fillId="21" borderId="13" xfId="33" applyFont="1" applyFill="1" applyBorder="1" applyAlignment="1">
      <alignment horizontal="center" vertical="center" wrapText="1"/>
      <protection/>
    </xf>
    <xf numFmtId="0" fontId="29" fillId="21" borderId="14" xfId="33" applyFont="1" applyFill="1" applyBorder="1" applyAlignment="1">
      <alignment horizontal="center" vertical="center" wrapText="1"/>
      <protection/>
    </xf>
    <xf numFmtId="0" fontId="33" fillId="21" borderId="12" xfId="33" applyFont="1" applyFill="1" applyBorder="1" applyAlignment="1">
      <alignment horizontal="center" vertical="center" wrapText="1"/>
      <protection/>
    </xf>
    <xf numFmtId="0" fontId="33" fillId="21" borderId="13" xfId="33" applyFont="1" applyFill="1" applyBorder="1" applyAlignment="1">
      <alignment horizontal="center" vertical="center" wrapText="1"/>
      <protection/>
    </xf>
    <xf numFmtId="0" fontId="33" fillId="21" borderId="14" xfId="3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8" fillId="0" borderId="0" xfId="33" applyFont="1" applyAlignment="1">
      <alignment horizontal="center" vertical="center" wrapText="1"/>
      <protection/>
    </xf>
    <xf numFmtId="14" fontId="28" fillId="0" borderId="0" xfId="33" applyNumberFormat="1" applyFont="1" applyAlignment="1">
      <alignment horizontal="center" vertical="center" wrapText="1"/>
      <protection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1" fillId="0" borderId="15" xfId="33" applyFont="1" applyBorder="1" applyAlignment="1">
      <alignment horizontal="center" vertical="center" textRotation="90" wrapText="1"/>
      <protection/>
    </xf>
    <xf numFmtId="0" fontId="31" fillId="0" borderId="16" xfId="33" applyFont="1" applyBorder="1" applyAlignment="1">
      <alignment horizontal="center" vertical="center" textRotation="90" wrapText="1"/>
      <protection/>
    </xf>
    <xf numFmtId="0" fontId="31" fillId="0" borderId="11" xfId="33" applyFont="1" applyBorder="1" applyAlignment="1">
      <alignment horizontal="center" vertical="center" textRotation="90" wrapText="1"/>
      <protection/>
    </xf>
    <xf numFmtId="0" fontId="30" fillId="24" borderId="10" xfId="33" applyFont="1" applyFill="1" applyBorder="1" applyAlignment="1">
      <alignment horizontal="center" vertical="center" wrapText="1"/>
      <protection/>
    </xf>
    <xf numFmtId="171" fontId="28" fillId="0" borderId="12" xfId="0" applyNumberFormat="1" applyFont="1" applyBorder="1" applyAlignment="1">
      <alignment horizontal="left" vertical="center"/>
    </xf>
    <xf numFmtId="171" fontId="28" fillId="0" borderId="13" xfId="0" applyNumberFormat="1" applyFont="1" applyBorder="1" applyAlignment="1">
      <alignment horizontal="left" vertical="center"/>
    </xf>
    <xf numFmtId="171" fontId="28" fillId="0" borderId="14" xfId="0" applyNumberFormat="1" applyFont="1" applyBorder="1" applyAlignment="1">
      <alignment horizontal="left" vertical="center"/>
    </xf>
    <xf numFmtId="171" fontId="28" fillId="0" borderId="12" xfId="0" applyNumberFormat="1" applyFont="1" applyBorder="1" applyAlignment="1">
      <alignment horizontal="center" vertical="center"/>
    </xf>
    <xf numFmtId="171" fontId="28" fillId="0" borderId="14" xfId="0" applyNumberFormat="1" applyFont="1" applyBorder="1" applyAlignment="1">
      <alignment horizontal="center" vertical="center"/>
    </xf>
    <xf numFmtId="171" fontId="28" fillId="0" borderId="13" xfId="0" applyNumberFormat="1" applyFont="1" applyBorder="1" applyAlignment="1">
      <alignment horizontal="center" vertical="center"/>
    </xf>
    <xf numFmtId="0" fontId="30" fillId="0" borderId="10" xfId="33" applyFont="1" applyFill="1" applyBorder="1" applyAlignment="1">
      <alignment horizontal="center" vertical="center" wrapText="1"/>
      <protection/>
    </xf>
    <xf numFmtId="0" fontId="31" fillId="24" borderId="15" xfId="33" applyFont="1" applyFill="1" applyBorder="1" applyAlignment="1">
      <alignment horizontal="center" vertical="center" textRotation="90" wrapText="1"/>
      <protection/>
    </xf>
    <xf numFmtId="0" fontId="31" fillId="24" borderId="16" xfId="33" applyFont="1" applyFill="1" applyBorder="1" applyAlignment="1">
      <alignment horizontal="center" vertical="center" textRotation="90" wrapText="1"/>
      <protection/>
    </xf>
    <xf numFmtId="0" fontId="31" fillId="24" borderId="11" xfId="3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133350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4476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13">
      <selection activeCell="J43" sqref="J43"/>
    </sheetView>
  </sheetViews>
  <sheetFormatPr defaultColWidth="9.140625" defaultRowHeight="12.75"/>
  <cols>
    <col min="1" max="1" width="2.8515625" style="2" bestFit="1" customWidth="1"/>
    <col min="2" max="2" width="4.7109375" style="2" customWidth="1"/>
    <col min="3" max="3" width="6.28125" style="2" customWidth="1"/>
    <col min="4" max="4" width="7.7109375" style="2" customWidth="1"/>
    <col min="5" max="5" width="18.140625" style="2" customWidth="1"/>
    <col min="6" max="6" width="8.8515625" style="6" customWidth="1"/>
    <col min="7" max="7" width="30.57421875" style="8" customWidth="1"/>
    <col min="8" max="8" width="6.57421875" style="8" customWidth="1"/>
    <col min="9" max="9" width="6.28125" style="8" customWidth="1"/>
    <col min="10" max="12" width="7.140625" style="2" customWidth="1"/>
    <col min="13" max="18" width="4.28125" style="2" bestFit="1" customWidth="1"/>
    <col min="19" max="19" width="4.28125" style="2" customWidth="1"/>
    <col min="20" max="20" width="7.28125" style="2" customWidth="1"/>
    <col min="21" max="21" width="8.140625" style="2" customWidth="1"/>
    <col min="22" max="22" width="6.140625" style="2" customWidth="1"/>
    <col min="23" max="23" width="7.28125" style="2" customWidth="1"/>
    <col min="24" max="24" width="6.421875" style="2" customWidth="1"/>
    <col min="25" max="25" width="9.8515625" style="2" customWidth="1"/>
    <col min="26" max="26" width="5.7109375" style="2" customWidth="1"/>
    <col min="27" max="27" width="8.421875" style="2" customWidth="1"/>
    <col min="28" max="16384" width="9.140625" style="2" customWidth="1"/>
  </cols>
  <sheetData>
    <row r="1" spans="1:27" ht="4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6" t="s">
        <v>183</v>
      </c>
      <c r="L1" s="87"/>
      <c r="M1" s="87"/>
      <c r="N1" s="8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">
      <c r="A2" s="72" t="s">
        <v>6</v>
      </c>
      <c r="B2" s="72"/>
      <c r="C2" s="72"/>
      <c r="D2" s="72"/>
      <c r="E2" s="72"/>
      <c r="F2" s="72"/>
      <c r="G2" s="72"/>
      <c r="H2" s="72"/>
      <c r="I2" s="72"/>
      <c r="J2" s="72"/>
      <c r="K2" s="10"/>
      <c r="L2" s="10"/>
      <c r="M2" s="11"/>
      <c r="N2" s="12"/>
      <c r="O2" s="13"/>
      <c r="P2" s="14"/>
      <c r="Q2" s="15"/>
      <c r="R2" s="84" t="s">
        <v>141</v>
      </c>
      <c r="S2" s="84"/>
      <c r="T2" s="84"/>
      <c r="U2" s="84"/>
      <c r="V2" s="84"/>
      <c r="W2" s="84"/>
      <c r="X2" s="84"/>
      <c r="Y2" s="84"/>
      <c r="Z2" s="84"/>
      <c r="AA2" s="9"/>
    </row>
    <row r="3" spans="1:27" ht="12">
      <c r="A3" s="72" t="s">
        <v>7</v>
      </c>
      <c r="B3" s="72"/>
      <c r="C3" s="72"/>
      <c r="D3" s="72"/>
      <c r="E3" s="72"/>
      <c r="F3" s="72"/>
      <c r="G3" s="72"/>
      <c r="H3" s="72"/>
      <c r="I3" s="72"/>
      <c r="J3" s="72"/>
      <c r="K3" s="10"/>
      <c r="L3" s="10"/>
      <c r="M3" s="11"/>
      <c r="N3" s="12"/>
      <c r="O3" s="13"/>
      <c r="P3" s="14"/>
      <c r="Q3" s="15"/>
      <c r="R3" s="85">
        <v>41796</v>
      </c>
      <c r="S3" s="84"/>
      <c r="T3" s="84"/>
      <c r="U3" s="84"/>
      <c r="V3" s="84"/>
      <c r="W3" s="84"/>
      <c r="X3" s="84"/>
      <c r="Y3" s="84"/>
      <c r="Z3" s="84"/>
      <c r="AA3" s="9"/>
    </row>
    <row r="4" spans="1:27" ht="12">
      <c r="A4" s="72" t="s">
        <v>8</v>
      </c>
      <c r="B4" s="72"/>
      <c r="C4" s="72"/>
      <c r="D4" s="72"/>
      <c r="E4" s="72"/>
      <c r="F4" s="72"/>
      <c r="G4" s="72"/>
      <c r="H4" s="72"/>
      <c r="I4" s="72"/>
      <c r="J4" s="72"/>
      <c r="K4" s="10"/>
      <c r="L4" s="10"/>
      <c r="M4" s="11"/>
      <c r="N4" s="12"/>
      <c r="O4" s="13"/>
      <c r="P4" s="14"/>
      <c r="Q4" s="15"/>
      <c r="R4" s="11"/>
      <c r="S4" s="11"/>
      <c r="T4" s="11"/>
      <c r="U4" s="11"/>
      <c r="V4" s="11"/>
      <c r="W4" s="11"/>
      <c r="X4" s="15"/>
      <c r="Y4" s="15"/>
      <c r="Z4" s="9"/>
      <c r="AA4" s="9"/>
    </row>
    <row r="5" spans="1:27" ht="14.25" customHeight="1">
      <c r="A5" s="72" t="s">
        <v>9</v>
      </c>
      <c r="B5" s="72"/>
      <c r="C5" s="72"/>
      <c r="D5" s="72"/>
      <c r="E5" s="72"/>
      <c r="F5" s="72"/>
      <c r="G5" s="72"/>
      <c r="H5" s="72"/>
      <c r="I5" s="72"/>
      <c r="J5" s="72"/>
      <c r="K5" s="10"/>
      <c r="L5" s="10"/>
      <c r="M5" s="11"/>
      <c r="N5" s="12"/>
      <c r="O5" s="13"/>
      <c r="P5" s="14"/>
      <c r="Q5" s="15"/>
      <c r="R5" s="11"/>
      <c r="S5" s="11"/>
      <c r="T5" s="11"/>
      <c r="U5" s="11"/>
      <c r="V5" s="11"/>
      <c r="W5" s="11"/>
      <c r="X5" s="15"/>
      <c r="Y5" s="15"/>
      <c r="Z5" s="9"/>
      <c r="AA5" s="9"/>
    </row>
    <row r="6" spans="1:27" ht="12">
      <c r="A6" s="16"/>
      <c r="B6" s="16"/>
      <c r="C6" s="16"/>
      <c r="D6" s="16"/>
      <c r="E6" s="16"/>
      <c r="F6" s="16"/>
      <c r="G6" s="17"/>
      <c r="H6" s="17"/>
      <c r="I6" s="17"/>
      <c r="J6" s="16"/>
      <c r="K6" s="16"/>
      <c r="L6" s="16"/>
      <c r="M6" s="1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30" customHeight="1">
      <c r="A7" s="80" t="s">
        <v>182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2"/>
    </row>
    <row r="8" spans="1:27" ht="30" customHeight="1">
      <c r="A8" s="77" t="s">
        <v>89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9"/>
    </row>
    <row r="9" spans="1:27" s="5" customFormat="1" ht="17.25" customHeight="1">
      <c r="A9" s="92" t="s">
        <v>0</v>
      </c>
      <c r="B9" s="73" t="s">
        <v>5</v>
      </c>
      <c r="C9" s="89" t="s">
        <v>55</v>
      </c>
      <c r="D9" s="73" t="s">
        <v>162</v>
      </c>
      <c r="E9" s="73" t="s">
        <v>14</v>
      </c>
      <c r="F9" s="73" t="s">
        <v>10</v>
      </c>
      <c r="G9" s="74" t="s">
        <v>57</v>
      </c>
      <c r="H9" s="59" t="s">
        <v>184</v>
      </c>
      <c r="I9" s="59" t="s">
        <v>185</v>
      </c>
      <c r="J9" s="73" t="s">
        <v>163</v>
      </c>
      <c r="K9" s="73" t="s">
        <v>143</v>
      </c>
      <c r="L9" s="73" t="s">
        <v>144</v>
      </c>
      <c r="M9" s="57" t="s">
        <v>4</v>
      </c>
      <c r="N9" s="57"/>
      <c r="O9" s="57"/>
      <c r="P9" s="57"/>
      <c r="Q9" s="57"/>
      <c r="R9" s="57"/>
      <c r="S9" s="58" t="s">
        <v>90</v>
      </c>
      <c r="T9" s="71" t="s">
        <v>181</v>
      </c>
      <c r="U9" s="71" t="s">
        <v>170</v>
      </c>
      <c r="V9" s="70" t="s">
        <v>88</v>
      </c>
      <c r="W9" s="70" t="s">
        <v>140</v>
      </c>
      <c r="X9" s="70" t="s">
        <v>179</v>
      </c>
      <c r="Y9" s="70" t="s">
        <v>177</v>
      </c>
      <c r="Z9" s="100" t="s">
        <v>51</v>
      </c>
      <c r="AA9" s="70" t="s">
        <v>164</v>
      </c>
    </row>
    <row r="10" spans="1:27" s="5" customFormat="1" ht="24" customHeight="1">
      <c r="A10" s="92"/>
      <c r="B10" s="73"/>
      <c r="C10" s="90"/>
      <c r="D10" s="73"/>
      <c r="E10" s="73"/>
      <c r="F10" s="73"/>
      <c r="G10" s="75"/>
      <c r="H10" s="60"/>
      <c r="I10" s="60"/>
      <c r="J10" s="73"/>
      <c r="K10" s="73"/>
      <c r="L10" s="73"/>
      <c r="M10" s="92" t="s">
        <v>1</v>
      </c>
      <c r="N10" s="92"/>
      <c r="O10" s="99" t="s">
        <v>2</v>
      </c>
      <c r="P10" s="99"/>
      <c r="Q10" s="92" t="s">
        <v>3</v>
      </c>
      <c r="R10" s="92"/>
      <c r="S10" s="58"/>
      <c r="T10" s="71"/>
      <c r="U10" s="71"/>
      <c r="V10" s="70"/>
      <c r="W10" s="70"/>
      <c r="X10" s="70"/>
      <c r="Y10" s="70"/>
      <c r="Z10" s="101"/>
      <c r="AA10" s="70"/>
    </row>
    <row r="11" spans="1:27" s="5" customFormat="1" ht="46.5" customHeight="1">
      <c r="A11" s="92"/>
      <c r="B11" s="73"/>
      <c r="C11" s="91"/>
      <c r="D11" s="73"/>
      <c r="E11" s="73"/>
      <c r="F11" s="73"/>
      <c r="G11" s="76"/>
      <c r="H11" s="60"/>
      <c r="I11" s="60"/>
      <c r="J11" s="73"/>
      <c r="K11" s="73"/>
      <c r="L11" s="73"/>
      <c r="M11" s="22" t="s">
        <v>87</v>
      </c>
      <c r="N11" s="20" t="s">
        <v>11</v>
      </c>
      <c r="O11" s="22" t="s">
        <v>87</v>
      </c>
      <c r="P11" s="19" t="s">
        <v>12</v>
      </c>
      <c r="Q11" s="22" t="s">
        <v>87</v>
      </c>
      <c r="R11" s="20" t="s">
        <v>13</v>
      </c>
      <c r="S11" s="58"/>
      <c r="T11" s="71"/>
      <c r="U11" s="71"/>
      <c r="V11" s="70"/>
      <c r="W11" s="70"/>
      <c r="X11" s="70"/>
      <c r="Y11" s="70"/>
      <c r="Z11" s="102"/>
      <c r="AA11" s="70"/>
    </row>
    <row r="12" spans="1:27" s="3" customFormat="1" ht="27">
      <c r="A12" s="23">
        <v>1</v>
      </c>
      <c r="B12" s="24" t="s">
        <v>111</v>
      </c>
      <c r="C12" s="24" t="s">
        <v>73</v>
      </c>
      <c r="D12" s="25" t="s">
        <v>16</v>
      </c>
      <c r="E12" s="25" t="s">
        <v>112</v>
      </c>
      <c r="F12" s="26" t="s">
        <v>18</v>
      </c>
      <c r="G12" s="27" t="s">
        <v>113</v>
      </c>
      <c r="H12" s="27"/>
      <c r="I12" s="27"/>
      <c r="J12" s="28">
        <v>47</v>
      </c>
      <c r="K12" s="29">
        <f aca="true" t="shared" si="0" ref="K12:K43">M12+N12+O12+P12+Q12+R12</f>
        <v>5</v>
      </c>
      <c r="L12" s="29">
        <f aca="true" t="shared" si="1" ref="L12:L22">K12*S12</f>
        <v>10</v>
      </c>
      <c r="M12" s="30"/>
      <c r="N12" s="30"/>
      <c r="O12" s="30">
        <v>5</v>
      </c>
      <c r="P12" s="30"/>
      <c r="Q12" s="30"/>
      <c r="R12" s="30"/>
      <c r="S12" s="31">
        <v>2</v>
      </c>
      <c r="T12" s="32">
        <v>26.29</v>
      </c>
      <c r="U12" s="32">
        <v>52.52</v>
      </c>
      <c r="V12" s="33">
        <f aca="true" t="shared" si="2" ref="V12:V43">ROUND(U12*13/100,2)</f>
        <v>6.83</v>
      </c>
      <c r="W12" s="33">
        <f aca="true" t="shared" si="3" ref="W12:W43">U12+V12</f>
        <v>59.35</v>
      </c>
      <c r="X12" s="34">
        <v>109</v>
      </c>
      <c r="Y12" s="35">
        <f aca="true" t="shared" si="4" ref="Y12:Y62">ROUND(W12*X12,2)</f>
        <v>6469.15</v>
      </c>
      <c r="Z12" s="36" t="s">
        <v>52</v>
      </c>
      <c r="AA12" s="36" t="s">
        <v>53</v>
      </c>
    </row>
    <row r="13" spans="1:27" s="3" customFormat="1" ht="36">
      <c r="A13" s="23">
        <v>2</v>
      </c>
      <c r="B13" s="25" t="s">
        <v>19</v>
      </c>
      <c r="C13" s="26" t="s">
        <v>56</v>
      </c>
      <c r="D13" s="25" t="s">
        <v>17</v>
      </c>
      <c r="E13" s="25" t="s">
        <v>74</v>
      </c>
      <c r="F13" s="25" t="s">
        <v>18</v>
      </c>
      <c r="G13" s="27" t="s">
        <v>145</v>
      </c>
      <c r="H13" s="27"/>
      <c r="I13" s="27"/>
      <c r="J13" s="25">
        <v>50</v>
      </c>
      <c r="K13" s="29">
        <f t="shared" si="0"/>
        <v>21</v>
      </c>
      <c r="L13" s="29">
        <f t="shared" si="1"/>
        <v>42</v>
      </c>
      <c r="M13" s="37"/>
      <c r="N13" s="37"/>
      <c r="O13" s="37">
        <v>15.4</v>
      </c>
      <c r="P13" s="37">
        <v>5.6</v>
      </c>
      <c r="Q13" s="37"/>
      <c r="R13" s="37"/>
      <c r="S13" s="38">
        <v>2</v>
      </c>
      <c r="T13" s="32">
        <v>115.86</v>
      </c>
      <c r="U13" s="32">
        <v>98.83</v>
      </c>
      <c r="V13" s="33">
        <f t="shared" si="2"/>
        <v>12.85</v>
      </c>
      <c r="W13" s="33">
        <f t="shared" si="3"/>
        <v>111.67999999999999</v>
      </c>
      <c r="X13" s="34">
        <v>109</v>
      </c>
      <c r="Y13" s="35">
        <f t="shared" si="4"/>
        <v>12173.12</v>
      </c>
      <c r="Z13" s="36" t="s">
        <v>52</v>
      </c>
      <c r="AA13" s="36" t="s">
        <v>53</v>
      </c>
    </row>
    <row r="14" spans="1:27" s="3" customFormat="1" ht="27">
      <c r="A14" s="23">
        <v>3</v>
      </c>
      <c r="B14" s="25" t="s">
        <v>20</v>
      </c>
      <c r="C14" s="26" t="s">
        <v>56</v>
      </c>
      <c r="D14" s="25" t="s">
        <v>17</v>
      </c>
      <c r="E14" s="25" t="s">
        <v>75</v>
      </c>
      <c r="F14" s="26" t="s">
        <v>18</v>
      </c>
      <c r="G14" s="27" t="s">
        <v>147</v>
      </c>
      <c r="H14" s="27"/>
      <c r="I14" s="27"/>
      <c r="J14" s="25">
        <v>37</v>
      </c>
      <c r="K14" s="29">
        <f t="shared" si="0"/>
        <v>8.3</v>
      </c>
      <c r="L14" s="29">
        <f t="shared" si="1"/>
        <v>16.6</v>
      </c>
      <c r="M14" s="37"/>
      <c r="N14" s="37"/>
      <c r="O14" s="37">
        <v>8.3</v>
      </c>
      <c r="P14" s="37"/>
      <c r="Q14" s="37"/>
      <c r="R14" s="37"/>
      <c r="S14" s="38">
        <v>2</v>
      </c>
      <c r="T14" s="32">
        <v>52.86</v>
      </c>
      <c r="U14" s="32">
        <v>52.52</v>
      </c>
      <c r="V14" s="33">
        <f t="shared" si="2"/>
        <v>6.83</v>
      </c>
      <c r="W14" s="33">
        <f t="shared" si="3"/>
        <v>59.35</v>
      </c>
      <c r="X14" s="34">
        <v>109</v>
      </c>
      <c r="Y14" s="35">
        <f t="shared" si="4"/>
        <v>6469.15</v>
      </c>
      <c r="Z14" s="36" t="s">
        <v>52</v>
      </c>
      <c r="AA14" s="36" t="s">
        <v>53</v>
      </c>
    </row>
    <row r="15" spans="1:27" s="3" customFormat="1" ht="27">
      <c r="A15" s="23">
        <v>4</v>
      </c>
      <c r="B15" s="25" t="s">
        <v>41</v>
      </c>
      <c r="C15" s="25" t="s">
        <v>56</v>
      </c>
      <c r="D15" s="18" t="s">
        <v>17</v>
      </c>
      <c r="E15" s="18" t="s">
        <v>75</v>
      </c>
      <c r="F15" s="18" t="s">
        <v>18</v>
      </c>
      <c r="G15" s="39" t="s">
        <v>69</v>
      </c>
      <c r="H15" s="39"/>
      <c r="I15" s="39"/>
      <c r="J15" s="18">
        <v>22</v>
      </c>
      <c r="K15" s="29">
        <f t="shared" si="0"/>
        <v>7.4</v>
      </c>
      <c r="L15" s="29">
        <f t="shared" si="1"/>
        <v>14.8</v>
      </c>
      <c r="M15" s="40"/>
      <c r="N15" s="29"/>
      <c r="O15" s="41">
        <v>7.4</v>
      </c>
      <c r="P15" s="30"/>
      <c r="Q15" s="40"/>
      <c r="R15" s="29"/>
      <c r="S15" s="31">
        <v>2</v>
      </c>
      <c r="T15" s="32">
        <v>52.86</v>
      </c>
      <c r="U15" s="32">
        <v>52.52</v>
      </c>
      <c r="V15" s="33">
        <f t="shared" si="2"/>
        <v>6.83</v>
      </c>
      <c r="W15" s="33">
        <f t="shared" si="3"/>
        <v>59.35</v>
      </c>
      <c r="X15" s="34">
        <v>109</v>
      </c>
      <c r="Y15" s="35">
        <f t="shared" si="4"/>
        <v>6469.15</v>
      </c>
      <c r="Z15" s="36" t="s">
        <v>52</v>
      </c>
      <c r="AA15" s="36" t="s">
        <v>53</v>
      </c>
    </row>
    <row r="16" spans="1:27" s="3" customFormat="1" ht="18">
      <c r="A16" s="23">
        <v>5</v>
      </c>
      <c r="B16" s="24" t="s">
        <v>107</v>
      </c>
      <c r="C16" s="24" t="s">
        <v>56</v>
      </c>
      <c r="D16" s="25" t="s">
        <v>15</v>
      </c>
      <c r="E16" s="25" t="s">
        <v>108</v>
      </c>
      <c r="F16" s="26" t="s">
        <v>18</v>
      </c>
      <c r="G16" s="27" t="s">
        <v>146</v>
      </c>
      <c r="H16" s="27"/>
      <c r="I16" s="27"/>
      <c r="J16" s="28">
        <v>50</v>
      </c>
      <c r="K16" s="29">
        <f t="shared" si="0"/>
        <v>15</v>
      </c>
      <c r="L16" s="29">
        <f t="shared" si="1"/>
        <v>30</v>
      </c>
      <c r="M16" s="30"/>
      <c r="N16" s="30"/>
      <c r="O16" s="30">
        <v>8.4</v>
      </c>
      <c r="P16" s="30">
        <v>6.6</v>
      </c>
      <c r="Q16" s="30"/>
      <c r="R16" s="30"/>
      <c r="S16" s="31">
        <v>2</v>
      </c>
      <c r="T16" s="32">
        <v>54.37</v>
      </c>
      <c r="U16" s="32">
        <v>81.97</v>
      </c>
      <c r="V16" s="33">
        <f t="shared" si="2"/>
        <v>10.66</v>
      </c>
      <c r="W16" s="33">
        <f t="shared" si="3"/>
        <v>92.63</v>
      </c>
      <c r="X16" s="34">
        <v>109</v>
      </c>
      <c r="Y16" s="35">
        <f t="shared" si="4"/>
        <v>10096.67</v>
      </c>
      <c r="Z16" s="36" t="s">
        <v>52</v>
      </c>
      <c r="AA16" s="36" t="s">
        <v>53</v>
      </c>
    </row>
    <row r="17" spans="1:27" s="3" customFormat="1" ht="27">
      <c r="A17" s="23">
        <v>6</v>
      </c>
      <c r="B17" s="24" t="s">
        <v>109</v>
      </c>
      <c r="C17" s="24" t="s">
        <v>56</v>
      </c>
      <c r="D17" s="25" t="s">
        <v>15</v>
      </c>
      <c r="E17" s="25" t="s">
        <v>108</v>
      </c>
      <c r="F17" s="26" t="s">
        <v>18</v>
      </c>
      <c r="G17" s="27" t="s">
        <v>110</v>
      </c>
      <c r="H17" s="27"/>
      <c r="I17" s="27"/>
      <c r="J17" s="28">
        <v>50</v>
      </c>
      <c r="K17" s="29">
        <f t="shared" si="0"/>
        <v>23</v>
      </c>
      <c r="L17" s="29">
        <f t="shared" si="1"/>
        <v>46</v>
      </c>
      <c r="M17" s="30"/>
      <c r="N17" s="30"/>
      <c r="O17" s="30">
        <v>11.4</v>
      </c>
      <c r="P17" s="30">
        <v>11.6</v>
      </c>
      <c r="Q17" s="30"/>
      <c r="R17" s="30"/>
      <c r="S17" s="31">
        <v>2</v>
      </c>
      <c r="T17" s="32">
        <v>95.69</v>
      </c>
      <c r="U17" s="32">
        <v>118.9</v>
      </c>
      <c r="V17" s="33">
        <f t="shared" si="2"/>
        <v>15.46</v>
      </c>
      <c r="W17" s="33">
        <f t="shared" si="3"/>
        <v>134.36</v>
      </c>
      <c r="X17" s="34">
        <v>109</v>
      </c>
      <c r="Y17" s="35">
        <f t="shared" si="4"/>
        <v>14645.24</v>
      </c>
      <c r="Z17" s="36" t="s">
        <v>52</v>
      </c>
      <c r="AA17" s="36" t="s">
        <v>53</v>
      </c>
    </row>
    <row r="18" spans="1:27" s="3" customFormat="1" ht="18">
      <c r="A18" s="23">
        <v>7</v>
      </c>
      <c r="B18" s="24" t="s">
        <v>99</v>
      </c>
      <c r="C18" s="24" t="s">
        <v>56</v>
      </c>
      <c r="D18" s="25" t="s">
        <v>15</v>
      </c>
      <c r="E18" s="25" t="s">
        <v>100</v>
      </c>
      <c r="F18" s="26" t="s">
        <v>18</v>
      </c>
      <c r="G18" s="27" t="s">
        <v>101</v>
      </c>
      <c r="H18" s="27"/>
      <c r="I18" s="27"/>
      <c r="J18" s="28">
        <v>41</v>
      </c>
      <c r="K18" s="29">
        <f t="shared" si="0"/>
        <v>16.4</v>
      </c>
      <c r="L18" s="29">
        <f t="shared" si="1"/>
        <v>32.8</v>
      </c>
      <c r="M18" s="30"/>
      <c r="N18" s="30"/>
      <c r="O18" s="30">
        <v>16.4</v>
      </c>
      <c r="P18" s="30"/>
      <c r="Q18" s="30"/>
      <c r="R18" s="30"/>
      <c r="S18" s="31">
        <v>2</v>
      </c>
      <c r="T18" s="32">
        <v>78.88</v>
      </c>
      <c r="U18" s="32">
        <v>72.78</v>
      </c>
      <c r="V18" s="33">
        <f t="shared" si="2"/>
        <v>9.46</v>
      </c>
      <c r="W18" s="33">
        <f t="shared" si="3"/>
        <v>82.24000000000001</v>
      </c>
      <c r="X18" s="34">
        <v>109</v>
      </c>
      <c r="Y18" s="35">
        <f t="shared" si="4"/>
        <v>8964.16</v>
      </c>
      <c r="Z18" s="36" t="s">
        <v>52</v>
      </c>
      <c r="AA18" s="36" t="s">
        <v>53</v>
      </c>
    </row>
    <row r="19" spans="1:27" s="3" customFormat="1" ht="27">
      <c r="A19" s="23">
        <v>8</v>
      </c>
      <c r="B19" s="24" t="s">
        <v>96</v>
      </c>
      <c r="C19" s="24" t="s">
        <v>56</v>
      </c>
      <c r="D19" s="25" t="s">
        <v>15</v>
      </c>
      <c r="E19" s="25" t="s">
        <v>97</v>
      </c>
      <c r="F19" s="26" t="s">
        <v>18</v>
      </c>
      <c r="G19" s="27" t="s">
        <v>98</v>
      </c>
      <c r="H19" s="27"/>
      <c r="I19" s="27"/>
      <c r="J19" s="28">
        <v>43</v>
      </c>
      <c r="K19" s="29">
        <f t="shared" si="0"/>
        <v>17.7</v>
      </c>
      <c r="L19" s="29">
        <f t="shared" si="1"/>
        <v>35.4</v>
      </c>
      <c r="M19" s="30"/>
      <c r="N19" s="30"/>
      <c r="O19" s="30">
        <v>17.7</v>
      </c>
      <c r="P19" s="30"/>
      <c r="Q19" s="30"/>
      <c r="R19" s="30"/>
      <c r="S19" s="31">
        <v>2</v>
      </c>
      <c r="T19" s="32">
        <v>52.86</v>
      </c>
      <c r="U19" s="32">
        <v>76.94</v>
      </c>
      <c r="V19" s="33">
        <f t="shared" si="2"/>
        <v>10</v>
      </c>
      <c r="W19" s="33">
        <f t="shared" si="3"/>
        <v>86.94</v>
      </c>
      <c r="X19" s="34">
        <v>109</v>
      </c>
      <c r="Y19" s="35">
        <f t="shared" si="4"/>
        <v>9476.46</v>
      </c>
      <c r="Z19" s="36" t="s">
        <v>52</v>
      </c>
      <c r="AA19" s="36" t="s">
        <v>53</v>
      </c>
    </row>
    <row r="20" spans="1:27" s="3" customFormat="1" ht="45">
      <c r="A20" s="23">
        <v>9</v>
      </c>
      <c r="B20" s="24" t="s">
        <v>103</v>
      </c>
      <c r="C20" s="24" t="s">
        <v>73</v>
      </c>
      <c r="D20" s="25" t="s">
        <v>16</v>
      </c>
      <c r="E20" s="25" t="s">
        <v>136</v>
      </c>
      <c r="F20" s="26" t="s">
        <v>18</v>
      </c>
      <c r="G20" s="27" t="s">
        <v>176</v>
      </c>
      <c r="H20" s="27"/>
      <c r="I20" s="27"/>
      <c r="J20" s="28">
        <v>36</v>
      </c>
      <c r="K20" s="29">
        <f t="shared" si="0"/>
        <v>6.6</v>
      </c>
      <c r="L20" s="29">
        <f t="shared" si="1"/>
        <v>13.2</v>
      </c>
      <c r="M20" s="30"/>
      <c r="N20" s="30"/>
      <c r="O20" s="30">
        <v>3</v>
      </c>
      <c r="P20" s="30">
        <v>3.6</v>
      </c>
      <c r="Q20" s="30"/>
      <c r="R20" s="30"/>
      <c r="S20" s="31">
        <v>2</v>
      </c>
      <c r="T20" s="32">
        <v>52.86</v>
      </c>
      <c r="U20" s="32">
        <v>52.52</v>
      </c>
      <c r="V20" s="33">
        <f t="shared" si="2"/>
        <v>6.83</v>
      </c>
      <c r="W20" s="33">
        <f t="shared" si="3"/>
        <v>59.35</v>
      </c>
      <c r="X20" s="34">
        <v>109</v>
      </c>
      <c r="Y20" s="35">
        <f t="shared" si="4"/>
        <v>6469.15</v>
      </c>
      <c r="Z20" s="36" t="s">
        <v>52</v>
      </c>
      <c r="AA20" s="36" t="s">
        <v>53</v>
      </c>
    </row>
    <row r="21" spans="1:27" s="3" customFormat="1" ht="27">
      <c r="A21" s="23">
        <v>10</v>
      </c>
      <c r="B21" s="24" t="s">
        <v>104</v>
      </c>
      <c r="C21" s="24" t="s">
        <v>73</v>
      </c>
      <c r="D21" s="25" t="s">
        <v>16</v>
      </c>
      <c r="E21" s="25" t="s">
        <v>136</v>
      </c>
      <c r="F21" s="26" t="s">
        <v>18</v>
      </c>
      <c r="G21" s="27" t="s">
        <v>166</v>
      </c>
      <c r="H21" s="27"/>
      <c r="I21" s="27"/>
      <c r="J21" s="28">
        <v>6</v>
      </c>
      <c r="K21" s="29">
        <f t="shared" si="0"/>
        <v>4.5</v>
      </c>
      <c r="L21" s="29"/>
      <c r="M21" s="30"/>
      <c r="N21" s="30"/>
      <c r="O21" s="30">
        <v>4.5</v>
      </c>
      <c r="P21" s="30"/>
      <c r="Q21" s="30"/>
      <c r="R21" s="30"/>
      <c r="S21" s="31">
        <v>1</v>
      </c>
      <c r="T21" s="32">
        <v>26.43</v>
      </c>
      <c r="U21" s="32">
        <v>18.11</v>
      </c>
      <c r="V21" s="33">
        <f t="shared" si="2"/>
        <v>2.35</v>
      </c>
      <c r="W21" s="33">
        <f t="shared" si="3"/>
        <v>20.46</v>
      </c>
      <c r="X21" s="34">
        <v>109</v>
      </c>
      <c r="Y21" s="35">
        <f t="shared" si="4"/>
        <v>2230.14</v>
      </c>
      <c r="Z21" s="36" t="s">
        <v>52</v>
      </c>
      <c r="AA21" s="36" t="s">
        <v>54</v>
      </c>
    </row>
    <row r="22" spans="1:27" s="3" customFormat="1" ht="18">
      <c r="A22" s="23">
        <v>11</v>
      </c>
      <c r="B22" s="24" t="s">
        <v>102</v>
      </c>
      <c r="C22" s="24" t="s">
        <v>73</v>
      </c>
      <c r="D22" s="25" t="s">
        <v>16</v>
      </c>
      <c r="E22" s="25" t="s">
        <v>137</v>
      </c>
      <c r="F22" s="26" t="s">
        <v>18</v>
      </c>
      <c r="G22" s="27" t="s">
        <v>148</v>
      </c>
      <c r="H22" s="27"/>
      <c r="I22" s="27"/>
      <c r="J22" s="28">
        <v>21</v>
      </c>
      <c r="K22" s="29">
        <f t="shared" si="0"/>
        <v>11</v>
      </c>
      <c r="L22" s="29">
        <f t="shared" si="1"/>
        <v>22</v>
      </c>
      <c r="M22" s="30"/>
      <c r="N22" s="30"/>
      <c r="O22" s="30">
        <v>11</v>
      </c>
      <c r="P22" s="30"/>
      <c r="Q22" s="30"/>
      <c r="R22" s="30"/>
      <c r="S22" s="31">
        <v>2</v>
      </c>
      <c r="T22" s="32">
        <v>26.56</v>
      </c>
      <c r="U22" s="32">
        <v>52.96</v>
      </c>
      <c r="V22" s="33">
        <f t="shared" si="2"/>
        <v>6.88</v>
      </c>
      <c r="W22" s="33">
        <f t="shared" si="3"/>
        <v>59.84</v>
      </c>
      <c r="X22" s="34">
        <v>109</v>
      </c>
      <c r="Y22" s="35">
        <f t="shared" si="4"/>
        <v>6522.56</v>
      </c>
      <c r="Z22" s="36" t="s">
        <v>52</v>
      </c>
      <c r="AA22" s="36" t="s">
        <v>53</v>
      </c>
    </row>
    <row r="23" spans="1:27" s="3" customFormat="1" ht="27">
      <c r="A23" s="23">
        <v>12</v>
      </c>
      <c r="B23" s="25" t="s">
        <v>22</v>
      </c>
      <c r="C23" s="26" t="s">
        <v>73</v>
      </c>
      <c r="D23" s="26" t="s">
        <v>16</v>
      </c>
      <c r="E23" s="25" t="s">
        <v>77</v>
      </c>
      <c r="F23" s="25" t="s">
        <v>18</v>
      </c>
      <c r="G23" s="27" t="s">
        <v>58</v>
      </c>
      <c r="H23" s="27"/>
      <c r="I23" s="27"/>
      <c r="J23" s="26">
        <v>48</v>
      </c>
      <c r="K23" s="29">
        <f t="shared" si="0"/>
        <v>14.100000000000001</v>
      </c>
      <c r="L23" s="29"/>
      <c r="M23" s="37"/>
      <c r="N23" s="37"/>
      <c r="O23" s="37">
        <v>7.4</v>
      </c>
      <c r="P23" s="37">
        <v>6.7</v>
      </c>
      <c r="Q23" s="37"/>
      <c r="R23" s="37"/>
      <c r="S23" s="38">
        <v>1</v>
      </c>
      <c r="T23" s="32">
        <v>40.07</v>
      </c>
      <c r="U23" s="32">
        <v>39.59</v>
      </c>
      <c r="V23" s="33">
        <f t="shared" si="2"/>
        <v>5.15</v>
      </c>
      <c r="W23" s="33">
        <f t="shared" si="3"/>
        <v>44.74</v>
      </c>
      <c r="X23" s="34">
        <v>109</v>
      </c>
      <c r="Y23" s="35">
        <f t="shared" si="4"/>
        <v>4876.66</v>
      </c>
      <c r="Z23" s="36" t="s">
        <v>52</v>
      </c>
      <c r="AA23" s="36" t="s">
        <v>53</v>
      </c>
    </row>
    <row r="24" spans="1:27" s="3" customFormat="1" ht="27">
      <c r="A24" s="23">
        <v>13</v>
      </c>
      <c r="B24" s="26" t="s">
        <v>23</v>
      </c>
      <c r="C24" s="26" t="s">
        <v>73</v>
      </c>
      <c r="D24" s="26" t="s">
        <v>16</v>
      </c>
      <c r="E24" s="25" t="s">
        <v>77</v>
      </c>
      <c r="F24" s="25" t="s">
        <v>18</v>
      </c>
      <c r="G24" s="27" t="s">
        <v>59</v>
      </c>
      <c r="H24" s="27"/>
      <c r="I24" s="27"/>
      <c r="J24" s="26">
        <v>37</v>
      </c>
      <c r="K24" s="29">
        <f t="shared" si="0"/>
        <v>25.6</v>
      </c>
      <c r="L24" s="29"/>
      <c r="M24" s="37"/>
      <c r="N24" s="37"/>
      <c r="O24" s="37">
        <v>12.6</v>
      </c>
      <c r="P24" s="37">
        <v>13</v>
      </c>
      <c r="Q24" s="37"/>
      <c r="R24" s="37"/>
      <c r="S24" s="38">
        <v>1</v>
      </c>
      <c r="T24" s="32">
        <v>67.07</v>
      </c>
      <c r="U24" s="32">
        <v>66.26</v>
      </c>
      <c r="V24" s="33">
        <f t="shared" si="2"/>
        <v>8.61</v>
      </c>
      <c r="W24" s="33">
        <f t="shared" si="3"/>
        <v>74.87</v>
      </c>
      <c r="X24" s="34">
        <v>109</v>
      </c>
      <c r="Y24" s="35">
        <f t="shared" si="4"/>
        <v>8160.83</v>
      </c>
      <c r="Z24" s="36" t="s">
        <v>52</v>
      </c>
      <c r="AA24" s="36" t="s">
        <v>53</v>
      </c>
    </row>
    <row r="25" spans="1:27" s="3" customFormat="1" ht="27">
      <c r="A25" s="23">
        <v>14</v>
      </c>
      <c r="B25" s="25" t="s">
        <v>25</v>
      </c>
      <c r="C25" s="42" t="s">
        <v>73</v>
      </c>
      <c r="D25" s="26" t="s">
        <v>16</v>
      </c>
      <c r="E25" s="25" t="s">
        <v>77</v>
      </c>
      <c r="F25" s="25" t="s">
        <v>18</v>
      </c>
      <c r="G25" s="27" t="s">
        <v>60</v>
      </c>
      <c r="H25" s="27"/>
      <c r="I25" s="27"/>
      <c r="J25" s="26">
        <v>40</v>
      </c>
      <c r="K25" s="29">
        <f t="shared" si="0"/>
        <v>23</v>
      </c>
      <c r="L25" s="29"/>
      <c r="M25" s="37"/>
      <c r="N25" s="37"/>
      <c r="O25" s="37">
        <v>12.5</v>
      </c>
      <c r="P25" s="37">
        <v>10.5</v>
      </c>
      <c r="Q25" s="37"/>
      <c r="R25" s="37"/>
      <c r="S25" s="38">
        <v>1</v>
      </c>
      <c r="T25" s="32">
        <v>53.85</v>
      </c>
      <c r="U25" s="32">
        <v>58.38</v>
      </c>
      <c r="V25" s="33">
        <f t="shared" si="2"/>
        <v>7.59</v>
      </c>
      <c r="W25" s="33">
        <f t="shared" si="3"/>
        <v>65.97</v>
      </c>
      <c r="X25" s="34">
        <v>109</v>
      </c>
      <c r="Y25" s="35">
        <f t="shared" si="4"/>
        <v>7190.73</v>
      </c>
      <c r="Z25" s="36" t="s">
        <v>52</v>
      </c>
      <c r="AA25" s="36" t="s">
        <v>53</v>
      </c>
    </row>
    <row r="26" spans="1:27" s="3" customFormat="1" ht="27">
      <c r="A26" s="23">
        <v>15</v>
      </c>
      <c r="B26" s="25" t="s">
        <v>26</v>
      </c>
      <c r="C26" s="26" t="s">
        <v>73</v>
      </c>
      <c r="D26" s="26" t="s">
        <v>16</v>
      </c>
      <c r="E26" s="25" t="s">
        <v>77</v>
      </c>
      <c r="F26" s="25" t="s">
        <v>18</v>
      </c>
      <c r="G26" s="27" t="s">
        <v>61</v>
      </c>
      <c r="H26" s="27"/>
      <c r="I26" s="27"/>
      <c r="J26" s="26">
        <v>42</v>
      </c>
      <c r="K26" s="29">
        <f t="shared" si="0"/>
        <v>16.9</v>
      </c>
      <c r="L26" s="29"/>
      <c r="M26" s="37"/>
      <c r="N26" s="37"/>
      <c r="O26" s="37">
        <v>12.3</v>
      </c>
      <c r="P26" s="37">
        <v>4.6</v>
      </c>
      <c r="Q26" s="37"/>
      <c r="R26" s="37"/>
      <c r="S26" s="38">
        <v>1</v>
      </c>
      <c r="T26" s="32">
        <v>45.81</v>
      </c>
      <c r="U26" s="32">
        <v>41.92</v>
      </c>
      <c r="V26" s="33">
        <f t="shared" si="2"/>
        <v>5.45</v>
      </c>
      <c r="W26" s="33">
        <f t="shared" si="3"/>
        <v>47.370000000000005</v>
      </c>
      <c r="X26" s="34">
        <v>109</v>
      </c>
      <c r="Y26" s="35">
        <f t="shared" si="4"/>
        <v>5163.33</v>
      </c>
      <c r="Z26" s="36" t="s">
        <v>52</v>
      </c>
      <c r="AA26" s="36" t="s">
        <v>53</v>
      </c>
    </row>
    <row r="27" spans="1:27" s="1" customFormat="1" ht="36">
      <c r="A27" s="23">
        <v>16</v>
      </c>
      <c r="B27" s="26" t="s">
        <v>27</v>
      </c>
      <c r="C27" s="26" t="s">
        <v>73</v>
      </c>
      <c r="D27" s="26" t="s">
        <v>16</v>
      </c>
      <c r="E27" s="25" t="s">
        <v>77</v>
      </c>
      <c r="F27" s="25" t="s">
        <v>18</v>
      </c>
      <c r="G27" s="27" t="s">
        <v>62</v>
      </c>
      <c r="H27" s="27"/>
      <c r="I27" s="27"/>
      <c r="J27" s="26">
        <v>42</v>
      </c>
      <c r="K27" s="29">
        <f t="shared" si="0"/>
        <v>25</v>
      </c>
      <c r="L27" s="29"/>
      <c r="M27" s="37"/>
      <c r="N27" s="37"/>
      <c r="O27" s="37">
        <v>14.5</v>
      </c>
      <c r="P27" s="37">
        <v>10.5</v>
      </c>
      <c r="Q27" s="37"/>
      <c r="R27" s="37"/>
      <c r="S27" s="38">
        <v>1</v>
      </c>
      <c r="T27" s="32">
        <v>88.9</v>
      </c>
      <c r="U27" s="32">
        <v>62.56</v>
      </c>
      <c r="V27" s="33">
        <f t="shared" si="2"/>
        <v>8.13</v>
      </c>
      <c r="W27" s="33">
        <f t="shared" si="3"/>
        <v>70.69</v>
      </c>
      <c r="X27" s="34">
        <v>109</v>
      </c>
      <c r="Y27" s="35">
        <f t="shared" si="4"/>
        <v>7705.21</v>
      </c>
      <c r="Z27" s="36" t="s">
        <v>52</v>
      </c>
      <c r="AA27" s="36" t="s">
        <v>53</v>
      </c>
    </row>
    <row r="28" spans="1:27" s="1" customFormat="1" ht="27">
      <c r="A28" s="23">
        <v>17</v>
      </c>
      <c r="B28" s="25" t="s">
        <v>36</v>
      </c>
      <c r="C28" s="26" t="s">
        <v>73</v>
      </c>
      <c r="D28" s="26" t="s">
        <v>16</v>
      </c>
      <c r="E28" s="25" t="s">
        <v>77</v>
      </c>
      <c r="F28" s="25" t="s">
        <v>18</v>
      </c>
      <c r="G28" s="27" t="s">
        <v>152</v>
      </c>
      <c r="H28" s="27"/>
      <c r="I28" s="27"/>
      <c r="J28" s="26">
        <v>41</v>
      </c>
      <c r="K28" s="29">
        <f t="shared" si="0"/>
        <v>27.9</v>
      </c>
      <c r="L28" s="29"/>
      <c r="M28" s="37"/>
      <c r="N28" s="37"/>
      <c r="O28" s="37">
        <v>14.9</v>
      </c>
      <c r="P28" s="37">
        <v>13</v>
      </c>
      <c r="Q28" s="37"/>
      <c r="R28" s="37"/>
      <c r="S28" s="38">
        <v>1</v>
      </c>
      <c r="T28" s="32">
        <v>67.07</v>
      </c>
      <c r="U28" s="32">
        <v>71.07</v>
      </c>
      <c r="V28" s="33">
        <f t="shared" si="2"/>
        <v>9.24</v>
      </c>
      <c r="W28" s="33">
        <f t="shared" si="3"/>
        <v>80.30999999999999</v>
      </c>
      <c r="X28" s="34">
        <v>109</v>
      </c>
      <c r="Y28" s="35">
        <f t="shared" si="4"/>
        <v>8753.79</v>
      </c>
      <c r="Z28" s="36" t="s">
        <v>52</v>
      </c>
      <c r="AA28" s="36" t="s">
        <v>53</v>
      </c>
    </row>
    <row r="29" spans="1:27" s="4" customFormat="1" ht="18">
      <c r="A29" s="23">
        <v>18</v>
      </c>
      <c r="B29" s="24" t="s">
        <v>105</v>
      </c>
      <c r="C29" s="24" t="s">
        <v>73</v>
      </c>
      <c r="D29" s="25" t="s">
        <v>16</v>
      </c>
      <c r="E29" s="25" t="s">
        <v>138</v>
      </c>
      <c r="F29" s="26" t="s">
        <v>18</v>
      </c>
      <c r="G29" s="27" t="s">
        <v>149</v>
      </c>
      <c r="H29" s="27"/>
      <c r="I29" s="27"/>
      <c r="J29" s="28">
        <v>17</v>
      </c>
      <c r="K29" s="29">
        <f t="shared" si="0"/>
        <v>10</v>
      </c>
      <c r="L29" s="29"/>
      <c r="M29" s="30"/>
      <c r="N29" s="30"/>
      <c r="O29" s="30">
        <v>10</v>
      </c>
      <c r="P29" s="30"/>
      <c r="Q29" s="30"/>
      <c r="R29" s="30"/>
      <c r="S29" s="31">
        <v>1</v>
      </c>
      <c r="T29" s="32">
        <v>17</v>
      </c>
      <c r="U29" s="32">
        <v>18.11</v>
      </c>
      <c r="V29" s="33">
        <f t="shared" si="2"/>
        <v>2.35</v>
      </c>
      <c r="W29" s="33">
        <f t="shared" si="3"/>
        <v>20.46</v>
      </c>
      <c r="X29" s="34">
        <v>109</v>
      </c>
      <c r="Y29" s="35">
        <f t="shared" si="4"/>
        <v>2230.14</v>
      </c>
      <c r="Z29" s="36" t="s">
        <v>52</v>
      </c>
      <c r="AA29" s="36" t="s">
        <v>54</v>
      </c>
    </row>
    <row r="30" spans="1:27" s="4" customFormat="1" ht="36">
      <c r="A30" s="23">
        <v>19</v>
      </c>
      <c r="B30" s="24" t="s">
        <v>106</v>
      </c>
      <c r="C30" s="24" t="s">
        <v>73</v>
      </c>
      <c r="D30" s="25" t="s">
        <v>16</v>
      </c>
      <c r="E30" s="25" t="s">
        <v>138</v>
      </c>
      <c r="F30" s="26" t="s">
        <v>18</v>
      </c>
      <c r="G30" s="27" t="s">
        <v>167</v>
      </c>
      <c r="H30" s="27"/>
      <c r="I30" s="27"/>
      <c r="J30" s="28">
        <v>17</v>
      </c>
      <c r="K30" s="29">
        <f t="shared" si="0"/>
        <v>10</v>
      </c>
      <c r="L30" s="29"/>
      <c r="M30" s="30"/>
      <c r="N30" s="30"/>
      <c r="O30" s="30">
        <v>10</v>
      </c>
      <c r="P30" s="30"/>
      <c r="Q30" s="30"/>
      <c r="R30" s="30"/>
      <c r="S30" s="31">
        <v>1</v>
      </c>
      <c r="T30" s="32">
        <v>17</v>
      </c>
      <c r="U30" s="32">
        <v>18.11</v>
      </c>
      <c r="V30" s="33">
        <f t="shared" si="2"/>
        <v>2.35</v>
      </c>
      <c r="W30" s="33">
        <f t="shared" si="3"/>
        <v>20.46</v>
      </c>
      <c r="X30" s="34">
        <v>109</v>
      </c>
      <c r="Y30" s="35">
        <f t="shared" si="4"/>
        <v>2230.14</v>
      </c>
      <c r="Z30" s="36" t="s">
        <v>52</v>
      </c>
      <c r="AA30" s="36" t="s">
        <v>54</v>
      </c>
    </row>
    <row r="31" spans="1:27" s="4" customFormat="1" ht="18">
      <c r="A31" s="23">
        <v>20</v>
      </c>
      <c r="B31" s="24" t="s">
        <v>91</v>
      </c>
      <c r="C31" s="24" t="s">
        <v>73</v>
      </c>
      <c r="D31" s="25" t="s">
        <v>16</v>
      </c>
      <c r="E31" s="26" t="s">
        <v>92</v>
      </c>
      <c r="F31" s="26" t="s">
        <v>18</v>
      </c>
      <c r="G31" s="27" t="s">
        <v>151</v>
      </c>
      <c r="H31" s="27"/>
      <c r="I31" s="27"/>
      <c r="J31" s="28">
        <v>29</v>
      </c>
      <c r="K31" s="29">
        <f t="shared" si="0"/>
        <v>7</v>
      </c>
      <c r="L31" s="29"/>
      <c r="M31" s="30"/>
      <c r="N31" s="30"/>
      <c r="O31" s="30">
        <v>7</v>
      </c>
      <c r="P31" s="30"/>
      <c r="Q31" s="30"/>
      <c r="R31" s="30"/>
      <c r="S31" s="31">
        <v>1</v>
      </c>
      <c r="T31" s="32">
        <v>26.43</v>
      </c>
      <c r="U31" s="32">
        <v>26.26</v>
      </c>
      <c r="V31" s="33">
        <f t="shared" si="2"/>
        <v>3.41</v>
      </c>
      <c r="W31" s="33">
        <f t="shared" si="3"/>
        <v>29.67</v>
      </c>
      <c r="X31" s="34">
        <v>109</v>
      </c>
      <c r="Y31" s="35">
        <f t="shared" si="4"/>
        <v>3234.03</v>
      </c>
      <c r="Z31" s="36" t="s">
        <v>52</v>
      </c>
      <c r="AA31" s="36" t="s">
        <v>53</v>
      </c>
    </row>
    <row r="32" spans="1:27" s="4" customFormat="1" ht="18">
      <c r="A32" s="23">
        <v>21</v>
      </c>
      <c r="B32" s="24" t="s">
        <v>93</v>
      </c>
      <c r="C32" s="24" t="s">
        <v>73</v>
      </c>
      <c r="D32" s="25" t="s">
        <v>16</v>
      </c>
      <c r="E32" s="26" t="s">
        <v>94</v>
      </c>
      <c r="F32" s="26" t="s">
        <v>18</v>
      </c>
      <c r="G32" s="27" t="s">
        <v>153</v>
      </c>
      <c r="H32" s="27"/>
      <c r="I32" s="27"/>
      <c r="J32" s="28">
        <v>40</v>
      </c>
      <c r="K32" s="29">
        <f t="shared" si="0"/>
        <v>7</v>
      </c>
      <c r="L32" s="29"/>
      <c r="M32" s="30"/>
      <c r="N32" s="30"/>
      <c r="O32" s="30">
        <v>7</v>
      </c>
      <c r="P32" s="30"/>
      <c r="Q32" s="30"/>
      <c r="R32" s="30"/>
      <c r="S32" s="31">
        <v>1</v>
      </c>
      <c r="T32" s="32">
        <v>19.12</v>
      </c>
      <c r="U32" s="32">
        <v>26.26</v>
      </c>
      <c r="V32" s="33">
        <f t="shared" si="2"/>
        <v>3.41</v>
      </c>
      <c r="W32" s="33">
        <f t="shared" si="3"/>
        <v>29.67</v>
      </c>
      <c r="X32" s="34">
        <v>109</v>
      </c>
      <c r="Y32" s="35">
        <f t="shared" si="4"/>
        <v>3234.03</v>
      </c>
      <c r="Z32" s="36" t="s">
        <v>52</v>
      </c>
      <c r="AA32" s="36" t="s">
        <v>53</v>
      </c>
    </row>
    <row r="33" spans="1:27" s="4" customFormat="1" ht="18">
      <c r="A33" s="23">
        <v>22</v>
      </c>
      <c r="B33" s="24" t="s">
        <v>95</v>
      </c>
      <c r="C33" s="24" t="s">
        <v>73</v>
      </c>
      <c r="D33" s="25" t="s">
        <v>16</v>
      </c>
      <c r="E33" s="26" t="s">
        <v>94</v>
      </c>
      <c r="F33" s="26" t="s">
        <v>18</v>
      </c>
      <c r="G33" s="27" t="s">
        <v>154</v>
      </c>
      <c r="H33" s="27"/>
      <c r="I33" s="27"/>
      <c r="J33" s="28">
        <v>50</v>
      </c>
      <c r="K33" s="29">
        <f t="shared" si="0"/>
        <v>7</v>
      </c>
      <c r="L33" s="29">
        <f aca="true" t="shared" si="5" ref="L33:L43">K33*S33</f>
        <v>14</v>
      </c>
      <c r="M33" s="30"/>
      <c r="N33" s="30"/>
      <c r="O33" s="30">
        <v>7</v>
      </c>
      <c r="P33" s="30"/>
      <c r="Q33" s="30"/>
      <c r="R33" s="30"/>
      <c r="S33" s="31">
        <v>2</v>
      </c>
      <c r="T33" s="32">
        <v>31.87</v>
      </c>
      <c r="U33" s="32">
        <v>52.52</v>
      </c>
      <c r="V33" s="33">
        <f t="shared" si="2"/>
        <v>6.83</v>
      </c>
      <c r="W33" s="33">
        <f t="shared" si="3"/>
        <v>59.35</v>
      </c>
      <c r="X33" s="34">
        <v>109</v>
      </c>
      <c r="Y33" s="35">
        <f t="shared" si="4"/>
        <v>6469.15</v>
      </c>
      <c r="Z33" s="36" t="s">
        <v>52</v>
      </c>
      <c r="AA33" s="36" t="s">
        <v>53</v>
      </c>
    </row>
    <row r="34" spans="1:27" s="4" customFormat="1" ht="18">
      <c r="A34" s="23">
        <v>23</v>
      </c>
      <c r="B34" s="26" t="s">
        <v>21</v>
      </c>
      <c r="C34" s="26" t="s">
        <v>73</v>
      </c>
      <c r="D34" s="26" t="s">
        <v>16</v>
      </c>
      <c r="E34" s="25" t="s">
        <v>76</v>
      </c>
      <c r="F34" s="25" t="s">
        <v>18</v>
      </c>
      <c r="G34" s="27" t="s">
        <v>150</v>
      </c>
      <c r="H34" s="27"/>
      <c r="I34" s="27"/>
      <c r="J34" s="26">
        <v>8</v>
      </c>
      <c r="K34" s="29">
        <f t="shared" si="0"/>
        <v>2.7</v>
      </c>
      <c r="L34" s="29">
        <f t="shared" si="5"/>
        <v>5.4</v>
      </c>
      <c r="M34" s="37"/>
      <c r="N34" s="37"/>
      <c r="O34" s="37">
        <v>2.7</v>
      </c>
      <c r="P34" s="37"/>
      <c r="Q34" s="37"/>
      <c r="R34" s="37"/>
      <c r="S34" s="38">
        <v>2</v>
      </c>
      <c r="T34" s="32">
        <v>52.86</v>
      </c>
      <c r="U34" s="32">
        <v>36.22</v>
      </c>
      <c r="V34" s="33">
        <f t="shared" si="2"/>
        <v>4.71</v>
      </c>
      <c r="W34" s="33">
        <f t="shared" si="3"/>
        <v>40.93</v>
      </c>
      <c r="X34" s="34">
        <v>109</v>
      </c>
      <c r="Y34" s="35">
        <f t="shared" si="4"/>
        <v>4461.37</v>
      </c>
      <c r="Z34" s="36" t="s">
        <v>52</v>
      </c>
      <c r="AA34" s="36" t="s">
        <v>54</v>
      </c>
    </row>
    <row r="35" spans="1:27" s="4" customFormat="1" ht="36">
      <c r="A35" s="23">
        <v>24</v>
      </c>
      <c r="B35" s="24" t="s">
        <v>121</v>
      </c>
      <c r="C35" s="24" t="s">
        <v>56</v>
      </c>
      <c r="D35" s="25" t="s">
        <v>17</v>
      </c>
      <c r="E35" s="25" t="s">
        <v>122</v>
      </c>
      <c r="F35" s="25" t="s">
        <v>24</v>
      </c>
      <c r="G35" s="27" t="s">
        <v>123</v>
      </c>
      <c r="H35" s="27"/>
      <c r="I35" s="27"/>
      <c r="J35" s="28">
        <v>48</v>
      </c>
      <c r="K35" s="29">
        <f t="shared" si="0"/>
        <v>31.1</v>
      </c>
      <c r="L35" s="29">
        <f t="shared" si="5"/>
        <v>62.2</v>
      </c>
      <c r="M35" s="30"/>
      <c r="N35" s="30"/>
      <c r="O35" s="30">
        <v>20</v>
      </c>
      <c r="P35" s="30">
        <v>11.1</v>
      </c>
      <c r="Q35" s="30"/>
      <c r="R35" s="30"/>
      <c r="S35" s="31">
        <v>2</v>
      </c>
      <c r="T35" s="32">
        <v>84.94</v>
      </c>
      <c r="U35" s="32">
        <v>151.84</v>
      </c>
      <c r="V35" s="33">
        <f t="shared" si="2"/>
        <v>19.74</v>
      </c>
      <c r="W35" s="33">
        <f t="shared" si="3"/>
        <v>171.58</v>
      </c>
      <c r="X35" s="34">
        <v>109</v>
      </c>
      <c r="Y35" s="35">
        <f t="shared" si="4"/>
        <v>18702.22</v>
      </c>
      <c r="Z35" s="36" t="s">
        <v>52</v>
      </c>
      <c r="AA35" s="36" t="s">
        <v>53</v>
      </c>
    </row>
    <row r="36" spans="1:27" s="4" customFormat="1" ht="27">
      <c r="A36" s="23">
        <v>25</v>
      </c>
      <c r="B36" s="25" t="s">
        <v>28</v>
      </c>
      <c r="C36" s="25" t="s">
        <v>56</v>
      </c>
      <c r="D36" s="26" t="s">
        <v>15</v>
      </c>
      <c r="E36" s="26" t="s">
        <v>78</v>
      </c>
      <c r="F36" s="26" t="s">
        <v>24</v>
      </c>
      <c r="G36" s="27" t="s">
        <v>63</v>
      </c>
      <c r="H36" s="27"/>
      <c r="I36" s="27"/>
      <c r="J36" s="26">
        <v>28</v>
      </c>
      <c r="K36" s="29">
        <f t="shared" si="0"/>
        <v>8</v>
      </c>
      <c r="L36" s="29">
        <f t="shared" si="5"/>
        <v>16</v>
      </c>
      <c r="M36" s="37"/>
      <c r="N36" s="37"/>
      <c r="O36" s="37">
        <v>8</v>
      </c>
      <c r="P36" s="37"/>
      <c r="Q36" s="37"/>
      <c r="R36" s="37"/>
      <c r="S36" s="38">
        <v>2</v>
      </c>
      <c r="T36" s="32">
        <v>52.86</v>
      </c>
      <c r="U36" s="32">
        <v>52.52</v>
      </c>
      <c r="V36" s="33">
        <f t="shared" si="2"/>
        <v>6.83</v>
      </c>
      <c r="W36" s="33">
        <f t="shared" si="3"/>
        <v>59.35</v>
      </c>
      <c r="X36" s="34">
        <v>109</v>
      </c>
      <c r="Y36" s="35">
        <f t="shared" si="4"/>
        <v>6469.15</v>
      </c>
      <c r="Z36" s="36" t="s">
        <v>52</v>
      </c>
      <c r="AA36" s="36" t="s">
        <v>53</v>
      </c>
    </row>
    <row r="37" spans="1:27" s="4" customFormat="1" ht="36">
      <c r="A37" s="23">
        <v>26</v>
      </c>
      <c r="B37" s="24" t="s">
        <v>124</v>
      </c>
      <c r="C37" s="24" t="s">
        <v>56</v>
      </c>
      <c r="D37" s="25" t="s">
        <v>15</v>
      </c>
      <c r="E37" s="25" t="s">
        <v>125</v>
      </c>
      <c r="F37" s="25" t="s">
        <v>24</v>
      </c>
      <c r="G37" s="27" t="s">
        <v>126</v>
      </c>
      <c r="H37" s="27"/>
      <c r="I37" s="27"/>
      <c r="J37" s="28">
        <v>45</v>
      </c>
      <c r="K37" s="29">
        <f t="shared" si="0"/>
        <v>38</v>
      </c>
      <c r="L37" s="29">
        <f t="shared" si="5"/>
        <v>76</v>
      </c>
      <c r="M37" s="30"/>
      <c r="N37" s="30"/>
      <c r="O37" s="30"/>
      <c r="P37" s="30">
        <v>38</v>
      </c>
      <c r="Q37" s="30"/>
      <c r="R37" s="30"/>
      <c r="S37" s="31">
        <v>2</v>
      </c>
      <c r="T37" s="32">
        <v>117.93</v>
      </c>
      <c r="U37" s="32">
        <v>233.16</v>
      </c>
      <c r="V37" s="33">
        <f t="shared" si="2"/>
        <v>30.31</v>
      </c>
      <c r="W37" s="33">
        <f t="shared" si="3"/>
        <v>263.46999999999997</v>
      </c>
      <c r="X37" s="34">
        <v>109</v>
      </c>
      <c r="Y37" s="35">
        <f t="shared" si="4"/>
        <v>28718.23</v>
      </c>
      <c r="Z37" s="36" t="s">
        <v>52</v>
      </c>
      <c r="AA37" s="36" t="s">
        <v>53</v>
      </c>
    </row>
    <row r="38" spans="1:27" s="4" customFormat="1" ht="18">
      <c r="A38" s="23">
        <v>27</v>
      </c>
      <c r="B38" s="43" t="s">
        <v>127</v>
      </c>
      <c r="C38" s="43" t="s">
        <v>56</v>
      </c>
      <c r="D38" s="38" t="s">
        <v>15</v>
      </c>
      <c r="E38" s="38" t="s">
        <v>125</v>
      </c>
      <c r="F38" s="38" t="s">
        <v>24</v>
      </c>
      <c r="G38" s="44" t="s">
        <v>155</v>
      </c>
      <c r="H38" s="44"/>
      <c r="I38" s="44"/>
      <c r="J38" s="31">
        <v>27</v>
      </c>
      <c r="K38" s="29">
        <f t="shared" si="0"/>
        <v>49.2</v>
      </c>
      <c r="L38" s="29">
        <f t="shared" si="5"/>
        <v>98.4</v>
      </c>
      <c r="M38" s="30"/>
      <c r="N38" s="30"/>
      <c r="O38" s="30"/>
      <c r="P38" s="30">
        <v>49.2</v>
      </c>
      <c r="Q38" s="30"/>
      <c r="R38" s="30"/>
      <c r="S38" s="31">
        <v>2</v>
      </c>
      <c r="T38" s="32">
        <v>97.74</v>
      </c>
      <c r="U38" s="45">
        <v>301.89</v>
      </c>
      <c r="V38" s="46">
        <f t="shared" si="2"/>
        <v>39.25</v>
      </c>
      <c r="W38" s="46">
        <f t="shared" si="3"/>
        <v>341.14</v>
      </c>
      <c r="X38" s="34">
        <v>109</v>
      </c>
      <c r="Y38" s="35">
        <f t="shared" si="4"/>
        <v>37184.26</v>
      </c>
      <c r="Z38" s="47" t="s">
        <v>52</v>
      </c>
      <c r="AA38" s="47" t="s">
        <v>53</v>
      </c>
    </row>
    <row r="39" spans="1:27" s="1" customFormat="1" ht="36">
      <c r="A39" s="23">
        <v>28</v>
      </c>
      <c r="B39" s="24" t="s">
        <v>119</v>
      </c>
      <c r="C39" s="24" t="s">
        <v>56</v>
      </c>
      <c r="D39" s="25" t="s">
        <v>15</v>
      </c>
      <c r="E39" s="25" t="s">
        <v>120</v>
      </c>
      <c r="F39" s="25" t="s">
        <v>24</v>
      </c>
      <c r="G39" s="27" t="s">
        <v>156</v>
      </c>
      <c r="H39" s="27"/>
      <c r="I39" s="27"/>
      <c r="J39" s="28">
        <v>25</v>
      </c>
      <c r="K39" s="29">
        <f t="shared" si="0"/>
        <v>6.1</v>
      </c>
      <c r="L39" s="29">
        <f t="shared" si="5"/>
        <v>12.2</v>
      </c>
      <c r="M39" s="30"/>
      <c r="N39" s="30"/>
      <c r="O39" s="30">
        <v>3.1</v>
      </c>
      <c r="P39" s="30">
        <v>3</v>
      </c>
      <c r="Q39" s="30"/>
      <c r="R39" s="30"/>
      <c r="S39" s="31">
        <v>2</v>
      </c>
      <c r="T39" s="32">
        <v>52.86</v>
      </c>
      <c r="U39" s="32">
        <v>52.52</v>
      </c>
      <c r="V39" s="33">
        <f t="shared" si="2"/>
        <v>6.83</v>
      </c>
      <c r="W39" s="33">
        <f t="shared" si="3"/>
        <v>59.35</v>
      </c>
      <c r="X39" s="34">
        <v>109</v>
      </c>
      <c r="Y39" s="35">
        <f t="shared" si="4"/>
        <v>6469.15</v>
      </c>
      <c r="Z39" s="36" t="s">
        <v>52</v>
      </c>
      <c r="AA39" s="36" t="s">
        <v>53</v>
      </c>
    </row>
    <row r="40" spans="1:27" s="1" customFormat="1" ht="36">
      <c r="A40" s="23">
        <v>29</v>
      </c>
      <c r="B40" s="24" t="s">
        <v>114</v>
      </c>
      <c r="C40" s="24" t="s">
        <v>73</v>
      </c>
      <c r="D40" s="25" t="s">
        <v>16</v>
      </c>
      <c r="E40" s="25" t="s">
        <v>115</v>
      </c>
      <c r="F40" s="25" t="s">
        <v>24</v>
      </c>
      <c r="G40" s="27" t="s">
        <v>157</v>
      </c>
      <c r="H40" s="27"/>
      <c r="I40" s="27"/>
      <c r="J40" s="28">
        <v>24</v>
      </c>
      <c r="K40" s="29">
        <f t="shared" si="0"/>
        <v>28.1</v>
      </c>
      <c r="L40" s="29">
        <f t="shared" si="5"/>
        <v>56.2</v>
      </c>
      <c r="M40" s="30"/>
      <c r="N40" s="30"/>
      <c r="O40" s="30">
        <v>17.7</v>
      </c>
      <c r="P40" s="30">
        <v>10.4</v>
      </c>
      <c r="Q40" s="30"/>
      <c r="R40" s="30"/>
      <c r="S40" s="31">
        <v>2</v>
      </c>
      <c r="T40" s="32">
        <v>57.37</v>
      </c>
      <c r="U40" s="32">
        <v>137.91</v>
      </c>
      <c r="V40" s="33">
        <f t="shared" si="2"/>
        <v>17.93</v>
      </c>
      <c r="W40" s="33">
        <f t="shared" si="3"/>
        <v>155.84</v>
      </c>
      <c r="X40" s="34">
        <v>109</v>
      </c>
      <c r="Y40" s="35">
        <f t="shared" si="4"/>
        <v>16986.56</v>
      </c>
      <c r="Z40" s="36" t="s">
        <v>52</v>
      </c>
      <c r="AA40" s="36" t="s">
        <v>53</v>
      </c>
    </row>
    <row r="41" spans="1:27" s="1" customFormat="1" ht="45">
      <c r="A41" s="23">
        <v>30</v>
      </c>
      <c r="B41" s="24" t="s">
        <v>116</v>
      </c>
      <c r="C41" s="24" t="s">
        <v>56</v>
      </c>
      <c r="D41" s="25" t="s">
        <v>15</v>
      </c>
      <c r="E41" s="25" t="s">
        <v>117</v>
      </c>
      <c r="F41" s="25" t="s">
        <v>24</v>
      </c>
      <c r="G41" s="27" t="s">
        <v>118</v>
      </c>
      <c r="H41" s="27"/>
      <c r="I41" s="27"/>
      <c r="J41" s="28">
        <v>20</v>
      </c>
      <c r="K41" s="29">
        <f t="shared" si="0"/>
        <v>28.6</v>
      </c>
      <c r="L41" s="29">
        <f t="shared" si="5"/>
        <v>57.2</v>
      </c>
      <c r="M41" s="30"/>
      <c r="N41" s="30"/>
      <c r="O41" s="30">
        <v>10.5</v>
      </c>
      <c r="P41" s="30">
        <v>18.1</v>
      </c>
      <c r="Q41" s="30"/>
      <c r="R41" s="30"/>
      <c r="S41" s="31">
        <v>2</v>
      </c>
      <c r="T41" s="32">
        <v>61.62</v>
      </c>
      <c r="U41" s="32">
        <v>94.89</v>
      </c>
      <c r="V41" s="33">
        <f t="shared" si="2"/>
        <v>12.34</v>
      </c>
      <c r="W41" s="33">
        <f t="shared" si="3"/>
        <v>107.23</v>
      </c>
      <c r="X41" s="34">
        <v>109</v>
      </c>
      <c r="Y41" s="35">
        <f t="shared" si="4"/>
        <v>11688.07</v>
      </c>
      <c r="Z41" s="36" t="s">
        <v>52</v>
      </c>
      <c r="AA41" s="36" t="s">
        <v>54</v>
      </c>
    </row>
    <row r="42" spans="1:27" s="1" customFormat="1" ht="27">
      <c r="A42" s="52">
        <v>31</v>
      </c>
      <c r="B42" s="53" t="s">
        <v>131</v>
      </c>
      <c r="C42" s="53" t="s">
        <v>73</v>
      </c>
      <c r="D42" s="54" t="s">
        <v>16</v>
      </c>
      <c r="E42" s="54" t="s">
        <v>132</v>
      </c>
      <c r="F42" s="54" t="s">
        <v>29</v>
      </c>
      <c r="G42" s="55" t="s">
        <v>171</v>
      </c>
      <c r="H42" s="55"/>
      <c r="I42" s="55"/>
      <c r="J42" s="56">
        <v>50</v>
      </c>
      <c r="K42" s="61">
        <f t="shared" si="0"/>
        <v>3.2</v>
      </c>
      <c r="L42" s="61">
        <f t="shared" si="5"/>
        <v>6.4</v>
      </c>
      <c r="M42" s="61">
        <v>3.2</v>
      </c>
      <c r="N42" s="61"/>
      <c r="O42" s="61"/>
      <c r="P42" s="61"/>
      <c r="Q42" s="61"/>
      <c r="R42" s="61"/>
      <c r="S42" s="56">
        <v>2</v>
      </c>
      <c r="T42" s="62">
        <v>32.67</v>
      </c>
      <c r="U42" s="62">
        <v>52.52</v>
      </c>
      <c r="V42" s="63">
        <f t="shared" si="2"/>
        <v>6.83</v>
      </c>
      <c r="W42" s="63">
        <f t="shared" si="3"/>
        <v>59.35</v>
      </c>
      <c r="X42" s="64">
        <v>109</v>
      </c>
      <c r="Y42" s="65">
        <f t="shared" si="4"/>
        <v>6469.15</v>
      </c>
      <c r="Z42" s="66" t="s">
        <v>52</v>
      </c>
      <c r="AA42" s="66" t="s">
        <v>53</v>
      </c>
    </row>
    <row r="43" spans="1:27" s="1" customFormat="1" ht="27">
      <c r="A43" s="52">
        <v>32</v>
      </c>
      <c r="B43" s="53" t="s">
        <v>131</v>
      </c>
      <c r="C43" s="53" t="s">
        <v>73</v>
      </c>
      <c r="D43" s="54" t="s">
        <v>16</v>
      </c>
      <c r="E43" s="54" t="s">
        <v>132</v>
      </c>
      <c r="F43" s="54" t="s">
        <v>29</v>
      </c>
      <c r="G43" s="55" t="s">
        <v>172</v>
      </c>
      <c r="H43" s="55"/>
      <c r="I43" s="55"/>
      <c r="J43" s="56">
        <v>34</v>
      </c>
      <c r="K43" s="61">
        <f t="shared" si="0"/>
        <v>3.2</v>
      </c>
      <c r="L43" s="61">
        <f t="shared" si="5"/>
        <v>6.4</v>
      </c>
      <c r="M43" s="61">
        <v>3.2</v>
      </c>
      <c r="N43" s="61"/>
      <c r="O43" s="61"/>
      <c r="P43" s="61"/>
      <c r="Q43" s="61"/>
      <c r="R43" s="61"/>
      <c r="S43" s="56">
        <v>2</v>
      </c>
      <c r="T43" s="62">
        <v>32.67</v>
      </c>
      <c r="U43" s="62">
        <v>52.52</v>
      </c>
      <c r="V43" s="63">
        <f t="shared" si="2"/>
        <v>6.83</v>
      </c>
      <c r="W43" s="63">
        <f t="shared" si="3"/>
        <v>59.35</v>
      </c>
      <c r="X43" s="64">
        <v>109</v>
      </c>
      <c r="Y43" s="65">
        <f t="shared" si="4"/>
        <v>6469.15</v>
      </c>
      <c r="Z43" s="66" t="s">
        <v>52</v>
      </c>
      <c r="AA43" s="66" t="s">
        <v>53</v>
      </c>
    </row>
    <row r="44" spans="1:27" s="4" customFormat="1" ht="27">
      <c r="A44" s="23">
        <v>33</v>
      </c>
      <c r="B44" s="43" t="s">
        <v>133</v>
      </c>
      <c r="C44" s="43" t="s">
        <v>73</v>
      </c>
      <c r="D44" s="38" t="s">
        <v>16</v>
      </c>
      <c r="E44" s="38" t="s">
        <v>132</v>
      </c>
      <c r="F44" s="38" t="s">
        <v>29</v>
      </c>
      <c r="G44" s="44" t="s">
        <v>173</v>
      </c>
      <c r="H44" s="44"/>
      <c r="I44" s="44"/>
      <c r="J44" s="31">
        <v>10</v>
      </c>
      <c r="K44" s="30">
        <f aca="true" t="shared" si="6" ref="K44:K62">M44+N44+O44+P44+Q44+R44</f>
        <v>3.2</v>
      </c>
      <c r="L44" s="30"/>
      <c r="M44" s="30">
        <v>3.2</v>
      </c>
      <c r="N44" s="30"/>
      <c r="O44" s="30"/>
      <c r="P44" s="30"/>
      <c r="Q44" s="30"/>
      <c r="R44" s="30"/>
      <c r="S44" s="31">
        <v>1</v>
      </c>
      <c r="T44" s="32">
        <v>18.18</v>
      </c>
      <c r="U44" s="32">
        <v>18.11</v>
      </c>
      <c r="V44" s="46">
        <f aca="true" t="shared" si="7" ref="V44:V62">ROUND(U44*13/100,2)</f>
        <v>2.35</v>
      </c>
      <c r="W44" s="46">
        <f aca="true" t="shared" si="8" ref="W44:W62">U44+V44</f>
        <v>20.46</v>
      </c>
      <c r="X44" s="34">
        <v>109</v>
      </c>
      <c r="Y44" s="35">
        <f t="shared" si="4"/>
        <v>2230.14</v>
      </c>
      <c r="Z44" s="47" t="s">
        <v>52</v>
      </c>
      <c r="AA44" s="36" t="s">
        <v>54</v>
      </c>
    </row>
    <row r="45" spans="1:27" s="4" customFormat="1" ht="27">
      <c r="A45" s="23">
        <v>34</v>
      </c>
      <c r="B45" s="38" t="s">
        <v>35</v>
      </c>
      <c r="C45" s="38" t="s">
        <v>56</v>
      </c>
      <c r="D45" s="38" t="s">
        <v>15</v>
      </c>
      <c r="E45" s="38" t="s">
        <v>82</v>
      </c>
      <c r="F45" s="38" t="s">
        <v>29</v>
      </c>
      <c r="G45" s="44" t="s">
        <v>158</v>
      </c>
      <c r="H45" s="44"/>
      <c r="I45" s="44"/>
      <c r="J45" s="38">
        <v>38</v>
      </c>
      <c r="K45" s="30">
        <f t="shared" si="6"/>
        <v>7.6</v>
      </c>
      <c r="L45" s="30">
        <f aca="true" t="shared" si="9" ref="L45:L52">K45*S45</f>
        <v>15.2</v>
      </c>
      <c r="M45" s="37"/>
      <c r="N45" s="37"/>
      <c r="O45" s="37">
        <v>7.6</v>
      </c>
      <c r="P45" s="37"/>
      <c r="Q45" s="37"/>
      <c r="R45" s="37"/>
      <c r="S45" s="38">
        <v>2</v>
      </c>
      <c r="T45" s="32">
        <v>52.86</v>
      </c>
      <c r="U45" s="45">
        <v>52.52</v>
      </c>
      <c r="V45" s="46">
        <f t="shared" si="7"/>
        <v>6.83</v>
      </c>
      <c r="W45" s="46">
        <f t="shared" si="8"/>
        <v>59.35</v>
      </c>
      <c r="X45" s="34">
        <v>109</v>
      </c>
      <c r="Y45" s="35">
        <f t="shared" si="4"/>
        <v>6469.15</v>
      </c>
      <c r="Z45" s="47" t="s">
        <v>52</v>
      </c>
      <c r="AA45" s="47" t="s">
        <v>53</v>
      </c>
    </row>
    <row r="46" spans="1:27" s="4" customFormat="1" ht="36">
      <c r="A46" s="23">
        <v>35</v>
      </c>
      <c r="B46" s="38" t="s">
        <v>49</v>
      </c>
      <c r="C46" s="38" t="s">
        <v>56</v>
      </c>
      <c r="D46" s="31" t="s">
        <v>15</v>
      </c>
      <c r="E46" s="31" t="s">
        <v>86</v>
      </c>
      <c r="F46" s="31" t="s">
        <v>29</v>
      </c>
      <c r="G46" s="44" t="s">
        <v>71</v>
      </c>
      <c r="H46" s="44"/>
      <c r="I46" s="44"/>
      <c r="J46" s="31">
        <v>33</v>
      </c>
      <c r="K46" s="30">
        <f t="shared" si="6"/>
        <v>9</v>
      </c>
      <c r="L46" s="30">
        <f t="shared" si="9"/>
        <v>18</v>
      </c>
      <c r="M46" s="30">
        <v>1.3</v>
      </c>
      <c r="N46" s="30"/>
      <c r="O46" s="30">
        <v>3.7</v>
      </c>
      <c r="P46" s="30">
        <v>4</v>
      </c>
      <c r="Q46" s="30"/>
      <c r="R46" s="30"/>
      <c r="S46" s="31">
        <v>2</v>
      </c>
      <c r="T46" s="32">
        <v>52.86</v>
      </c>
      <c r="U46" s="45">
        <v>60.36</v>
      </c>
      <c r="V46" s="46">
        <f t="shared" si="7"/>
        <v>7.85</v>
      </c>
      <c r="W46" s="46">
        <f t="shared" si="8"/>
        <v>68.21</v>
      </c>
      <c r="X46" s="34">
        <v>109</v>
      </c>
      <c r="Y46" s="35">
        <f t="shared" si="4"/>
        <v>7434.89</v>
      </c>
      <c r="Z46" s="47" t="s">
        <v>52</v>
      </c>
      <c r="AA46" s="47" t="s">
        <v>53</v>
      </c>
    </row>
    <row r="47" spans="1:27" s="4" customFormat="1" ht="27">
      <c r="A47" s="23">
        <v>36</v>
      </c>
      <c r="B47" s="38" t="s">
        <v>50</v>
      </c>
      <c r="C47" s="38" t="s">
        <v>73</v>
      </c>
      <c r="D47" s="31" t="s">
        <v>16</v>
      </c>
      <c r="E47" s="31" t="s">
        <v>39</v>
      </c>
      <c r="F47" s="31" t="s">
        <v>29</v>
      </c>
      <c r="G47" s="44" t="s">
        <v>72</v>
      </c>
      <c r="H47" s="44"/>
      <c r="I47" s="44"/>
      <c r="J47" s="31">
        <v>50</v>
      </c>
      <c r="K47" s="30">
        <f t="shared" si="6"/>
        <v>3.5</v>
      </c>
      <c r="L47" s="30">
        <f t="shared" si="9"/>
        <v>7</v>
      </c>
      <c r="M47" s="30">
        <v>3.5</v>
      </c>
      <c r="N47" s="30"/>
      <c r="O47" s="30"/>
      <c r="P47" s="30"/>
      <c r="Q47" s="30"/>
      <c r="R47" s="30"/>
      <c r="S47" s="31">
        <v>2</v>
      </c>
      <c r="T47" s="32">
        <v>52.86</v>
      </c>
      <c r="U47" s="45">
        <v>52.52</v>
      </c>
      <c r="V47" s="46">
        <f t="shared" si="7"/>
        <v>6.83</v>
      </c>
      <c r="W47" s="46">
        <f t="shared" si="8"/>
        <v>59.35</v>
      </c>
      <c r="X47" s="34">
        <v>109</v>
      </c>
      <c r="Y47" s="35">
        <f t="shared" si="4"/>
        <v>6469.15</v>
      </c>
      <c r="Z47" s="47" t="s">
        <v>52</v>
      </c>
      <c r="AA47" s="47" t="s">
        <v>53</v>
      </c>
    </row>
    <row r="48" spans="1:27" s="4" customFormat="1" ht="27">
      <c r="A48" s="23">
        <v>37</v>
      </c>
      <c r="B48" s="38" t="s">
        <v>43</v>
      </c>
      <c r="C48" s="38" t="s">
        <v>56</v>
      </c>
      <c r="D48" s="31" t="s">
        <v>17</v>
      </c>
      <c r="E48" s="31" t="s">
        <v>84</v>
      </c>
      <c r="F48" s="31" t="s">
        <v>29</v>
      </c>
      <c r="G48" s="44" t="s">
        <v>159</v>
      </c>
      <c r="H48" s="44"/>
      <c r="I48" s="44"/>
      <c r="J48" s="31">
        <v>36</v>
      </c>
      <c r="K48" s="30">
        <f t="shared" si="6"/>
        <v>20</v>
      </c>
      <c r="L48" s="30">
        <f t="shared" si="9"/>
        <v>40</v>
      </c>
      <c r="M48" s="30">
        <v>4</v>
      </c>
      <c r="N48" s="30"/>
      <c r="O48" s="30">
        <v>6</v>
      </c>
      <c r="P48" s="30">
        <v>10</v>
      </c>
      <c r="Q48" s="30"/>
      <c r="R48" s="30"/>
      <c r="S48" s="31">
        <v>2</v>
      </c>
      <c r="T48" s="32">
        <v>89.11</v>
      </c>
      <c r="U48" s="45">
        <v>122.49</v>
      </c>
      <c r="V48" s="46">
        <f t="shared" si="7"/>
        <v>15.92</v>
      </c>
      <c r="W48" s="46">
        <f t="shared" si="8"/>
        <v>138.41</v>
      </c>
      <c r="X48" s="34">
        <v>109</v>
      </c>
      <c r="Y48" s="35">
        <f t="shared" si="4"/>
        <v>15086.69</v>
      </c>
      <c r="Z48" s="47" t="s">
        <v>52</v>
      </c>
      <c r="AA48" s="47" t="s">
        <v>53</v>
      </c>
    </row>
    <row r="49" spans="1:27" s="4" customFormat="1" ht="27">
      <c r="A49" s="23">
        <v>38</v>
      </c>
      <c r="B49" s="38" t="s">
        <v>31</v>
      </c>
      <c r="C49" s="48" t="s">
        <v>73</v>
      </c>
      <c r="D49" s="38" t="s">
        <v>16</v>
      </c>
      <c r="E49" s="38" t="s">
        <v>79</v>
      </c>
      <c r="F49" s="48" t="s">
        <v>29</v>
      </c>
      <c r="G49" s="44" t="s">
        <v>65</v>
      </c>
      <c r="H49" s="44"/>
      <c r="I49" s="44"/>
      <c r="J49" s="38">
        <v>14</v>
      </c>
      <c r="K49" s="30">
        <f t="shared" si="6"/>
        <v>3.51</v>
      </c>
      <c r="L49" s="30">
        <f t="shared" si="9"/>
        <v>7.02</v>
      </c>
      <c r="M49" s="37">
        <v>3.51</v>
      </c>
      <c r="N49" s="37"/>
      <c r="O49" s="37"/>
      <c r="P49" s="37"/>
      <c r="Q49" s="37"/>
      <c r="R49" s="37"/>
      <c r="S49" s="38">
        <v>2</v>
      </c>
      <c r="T49" s="32">
        <v>52.86</v>
      </c>
      <c r="U49" s="45">
        <v>36.22</v>
      </c>
      <c r="V49" s="46">
        <f t="shared" si="7"/>
        <v>4.71</v>
      </c>
      <c r="W49" s="46">
        <f t="shared" si="8"/>
        <v>40.93</v>
      </c>
      <c r="X49" s="34">
        <v>109</v>
      </c>
      <c r="Y49" s="35">
        <f t="shared" si="4"/>
        <v>4461.37</v>
      </c>
      <c r="Z49" s="47" t="s">
        <v>52</v>
      </c>
      <c r="AA49" s="47" t="s">
        <v>54</v>
      </c>
    </row>
    <row r="50" spans="1:27" s="4" customFormat="1" ht="36">
      <c r="A50" s="23">
        <v>39</v>
      </c>
      <c r="B50" s="38" t="s">
        <v>32</v>
      </c>
      <c r="C50" s="48" t="s">
        <v>73</v>
      </c>
      <c r="D50" s="38" t="s">
        <v>16</v>
      </c>
      <c r="E50" s="38" t="s">
        <v>79</v>
      </c>
      <c r="F50" s="38" t="s">
        <v>29</v>
      </c>
      <c r="G50" s="44" t="s">
        <v>66</v>
      </c>
      <c r="H50" s="44"/>
      <c r="I50" s="44"/>
      <c r="J50" s="38">
        <v>13</v>
      </c>
      <c r="K50" s="30">
        <f t="shared" si="6"/>
        <v>3.7</v>
      </c>
      <c r="L50" s="30">
        <f t="shared" si="9"/>
        <v>7.4</v>
      </c>
      <c r="M50" s="37">
        <v>3.7</v>
      </c>
      <c r="N50" s="37"/>
      <c r="O50" s="37"/>
      <c r="P50" s="37"/>
      <c r="Q50" s="37"/>
      <c r="R50" s="37"/>
      <c r="S50" s="38">
        <v>2</v>
      </c>
      <c r="T50" s="32">
        <v>52.86</v>
      </c>
      <c r="U50" s="45">
        <v>36.22</v>
      </c>
      <c r="V50" s="46">
        <f t="shared" si="7"/>
        <v>4.71</v>
      </c>
      <c r="W50" s="46">
        <f t="shared" si="8"/>
        <v>40.93</v>
      </c>
      <c r="X50" s="34">
        <v>109</v>
      </c>
      <c r="Y50" s="35">
        <f t="shared" si="4"/>
        <v>4461.37</v>
      </c>
      <c r="Z50" s="47" t="s">
        <v>52</v>
      </c>
      <c r="AA50" s="47" t="s">
        <v>54</v>
      </c>
    </row>
    <row r="51" spans="1:27" s="4" customFormat="1" ht="36">
      <c r="A51" s="23">
        <v>40</v>
      </c>
      <c r="B51" s="38" t="s">
        <v>45</v>
      </c>
      <c r="C51" s="38" t="s">
        <v>73</v>
      </c>
      <c r="D51" s="31" t="s">
        <v>16</v>
      </c>
      <c r="E51" s="31" t="s">
        <v>38</v>
      </c>
      <c r="F51" s="31" t="s">
        <v>29</v>
      </c>
      <c r="G51" s="44" t="s">
        <v>174</v>
      </c>
      <c r="H51" s="44"/>
      <c r="I51" s="44"/>
      <c r="J51" s="31">
        <v>38</v>
      </c>
      <c r="K51" s="30">
        <f t="shared" si="6"/>
        <v>1.5</v>
      </c>
      <c r="L51" s="30">
        <f t="shared" si="9"/>
        <v>3</v>
      </c>
      <c r="M51" s="30">
        <v>1.5</v>
      </c>
      <c r="N51" s="30"/>
      <c r="O51" s="30"/>
      <c r="P51" s="30"/>
      <c r="Q51" s="30"/>
      <c r="R51" s="30"/>
      <c r="S51" s="31">
        <v>2</v>
      </c>
      <c r="T51" s="32">
        <v>52.86</v>
      </c>
      <c r="U51" s="45">
        <v>52.52</v>
      </c>
      <c r="V51" s="46">
        <f t="shared" si="7"/>
        <v>6.83</v>
      </c>
      <c r="W51" s="46">
        <f t="shared" si="8"/>
        <v>59.35</v>
      </c>
      <c r="X51" s="34">
        <v>109</v>
      </c>
      <c r="Y51" s="35">
        <f t="shared" si="4"/>
        <v>6469.15</v>
      </c>
      <c r="Z51" s="47" t="s">
        <v>52</v>
      </c>
      <c r="AA51" s="47" t="s">
        <v>53</v>
      </c>
    </row>
    <row r="52" spans="1:27" s="4" customFormat="1" ht="37.5" customHeight="1">
      <c r="A52" s="23">
        <v>41</v>
      </c>
      <c r="B52" s="38" t="s">
        <v>46</v>
      </c>
      <c r="C52" s="38" t="s">
        <v>73</v>
      </c>
      <c r="D52" s="31" t="s">
        <v>16</v>
      </c>
      <c r="E52" s="31" t="s">
        <v>38</v>
      </c>
      <c r="F52" s="31" t="s">
        <v>29</v>
      </c>
      <c r="G52" s="44" t="s">
        <v>175</v>
      </c>
      <c r="H52" s="44"/>
      <c r="I52" s="44"/>
      <c r="J52" s="31">
        <v>35</v>
      </c>
      <c r="K52" s="30">
        <f t="shared" si="6"/>
        <v>1.7</v>
      </c>
      <c r="L52" s="30">
        <f t="shared" si="9"/>
        <v>3.4</v>
      </c>
      <c r="M52" s="30">
        <v>1.7</v>
      </c>
      <c r="N52" s="30"/>
      <c r="O52" s="30"/>
      <c r="P52" s="30"/>
      <c r="Q52" s="30"/>
      <c r="R52" s="30"/>
      <c r="S52" s="31">
        <v>2</v>
      </c>
      <c r="T52" s="32">
        <v>52.86</v>
      </c>
      <c r="U52" s="45">
        <v>52.52</v>
      </c>
      <c r="V52" s="46">
        <f t="shared" si="7"/>
        <v>6.83</v>
      </c>
      <c r="W52" s="46">
        <f t="shared" si="8"/>
        <v>59.35</v>
      </c>
      <c r="X52" s="34">
        <v>109</v>
      </c>
      <c r="Y52" s="35">
        <f t="shared" si="4"/>
        <v>6469.15</v>
      </c>
      <c r="Z52" s="47" t="s">
        <v>52</v>
      </c>
      <c r="AA52" s="47" t="s">
        <v>53</v>
      </c>
    </row>
    <row r="53" spans="1:27" s="4" customFormat="1" ht="29.25" customHeight="1">
      <c r="A53" s="23">
        <v>42</v>
      </c>
      <c r="B53" s="38" t="s">
        <v>47</v>
      </c>
      <c r="C53" s="38" t="s">
        <v>73</v>
      </c>
      <c r="D53" s="31" t="s">
        <v>16</v>
      </c>
      <c r="E53" s="31" t="s">
        <v>38</v>
      </c>
      <c r="F53" s="31" t="s">
        <v>29</v>
      </c>
      <c r="G53" s="44" t="s">
        <v>168</v>
      </c>
      <c r="H53" s="44"/>
      <c r="I53" s="44"/>
      <c r="J53" s="31">
        <v>20</v>
      </c>
      <c r="K53" s="30">
        <f t="shared" si="6"/>
        <v>3.2</v>
      </c>
      <c r="L53" s="30"/>
      <c r="M53" s="30">
        <v>3.2</v>
      </c>
      <c r="N53" s="30"/>
      <c r="O53" s="30"/>
      <c r="P53" s="30"/>
      <c r="Q53" s="30"/>
      <c r="R53" s="30"/>
      <c r="S53" s="31">
        <v>1</v>
      </c>
      <c r="T53" s="32">
        <v>26.43</v>
      </c>
      <c r="U53" s="45">
        <v>18.11</v>
      </c>
      <c r="V53" s="46">
        <f t="shared" si="7"/>
        <v>2.35</v>
      </c>
      <c r="W53" s="46">
        <f t="shared" si="8"/>
        <v>20.46</v>
      </c>
      <c r="X53" s="34">
        <v>109</v>
      </c>
      <c r="Y53" s="35">
        <f t="shared" si="4"/>
        <v>2230.14</v>
      </c>
      <c r="Z53" s="47" t="s">
        <v>52</v>
      </c>
      <c r="AA53" s="47" t="s">
        <v>54</v>
      </c>
    </row>
    <row r="54" spans="1:27" s="4" customFormat="1" ht="37.5" customHeight="1">
      <c r="A54" s="23">
        <v>43</v>
      </c>
      <c r="B54" s="38" t="s">
        <v>48</v>
      </c>
      <c r="C54" s="38" t="s">
        <v>73</v>
      </c>
      <c r="D54" s="31" t="s">
        <v>16</v>
      </c>
      <c r="E54" s="31" t="s">
        <v>38</v>
      </c>
      <c r="F54" s="31" t="s">
        <v>29</v>
      </c>
      <c r="G54" s="44" t="s">
        <v>169</v>
      </c>
      <c r="H54" s="44"/>
      <c r="I54" s="44"/>
      <c r="J54" s="31">
        <v>21</v>
      </c>
      <c r="K54" s="30">
        <f t="shared" si="6"/>
        <v>3.2</v>
      </c>
      <c r="L54" s="30"/>
      <c r="M54" s="30">
        <v>3.2</v>
      </c>
      <c r="N54" s="30"/>
      <c r="O54" s="30"/>
      <c r="P54" s="30"/>
      <c r="Q54" s="30"/>
      <c r="R54" s="30"/>
      <c r="S54" s="31">
        <v>1</v>
      </c>
      <c r="T54" s="32">
        <v>26.43</v>
      </c>
      <c r="U54" s="45">
        <v>26.26</v>
      </c>
      <c r="V54" s="46">
        <f t="shared" si="7"/>
        <v>3.41</v>
      </c>
      <c r="W54" s="46">
        <f t="shared" si="8"/>
        <v>29.67</v>
      </c>
      <c r="X54" s="34">
        <v>109</v>
      </c>
      <c r="Y54" s="35">
        <f t="shared" si="4"/>
        <v>3234.03</v>
      </c>
      <c r="Z54" s="47" t="s">
        <v>52</v>
      </c>
      <c r="AA54" s="47" t="s">
        <v>53</v>
      </c>
    </row>
    <row r="55" spans="1:27" s="4" customFormat="1" ht="18">
      <c r="A55" s="23">
        <v>44</v>
      </c>
      <c r="B55" s="38" t="s">
        <v>34</v>
      </c>
      <c r="C55" s="38" t="s">
        <v>56</v>
      </c>
      <c r="D55" s="38" t="s">
        <v>17</v>
      </c>
      <c r="E55" s="38" t="s">
        <v>81</v>
      </c>
      <c r="F55" s="38" t="s">
        <v>29</v>
      </c>
      <c r="G55" s="44" t="s">
        <v>67</v>
      </c>
      <c r="H55" s="44"/>
      <c r="I55" s="44"/>
      <c r="J55" s="38">
        <v>45</v>
      </c>
      <c r="K55" s="30">
        <f t="shared" si="6"/>
        <v>10.4</v>
      </c>
      <c r="L55" s="30">
        <f aca="true" t="shared" si="10" ref="L55:L62">K55*S55</f>
        <v>20.8</v>
      </c>
      <c r="M55" s="37"/>
      <c r="N55" s="37"/>
      <c r="O55" s="37">
        <v>3.4</v>
      </c>
      <c r="P55" s="37">
        <v>7</v>
      </c>
      <c r="Q55" s="37"/>
      <c r="R55" s="37"/>
      <c r="S55" s="38">
        <v>2</v>
      </c>
      <c r="T55" s="32">
        <v>52.86</v>
      </c>
      <c r="U55" s="45">
        <v>66.33</v>
      </c>
      <c r="V55" s="46">
        <f t="shared" si="7"/>
        <v>8.62</v>
      </c>
      <c r="W55" s="46">
        <f t="shared" si="8"/>
        <v>74.95</v>
      </c>
      <c r="X55" s="34">
        <v>109</v>
      </c>
      <c r="Y55" s="35">
        <f t="shared" si="4"/>
        <v>8169.55</v>
      </c>
      <c r="Z55" s="47" t="s">
        <v>52</v>
      </c>
      <c r="AA55" s="47" t="s">
        <v>53</v>
      </c>
    </row>
    <row r="56" spans="1:27" s="4" customFormat="1" ht="18">
      <c r="A56" s="23">
        <v>45</v>
      </c>
      <c r="B56" s="48" t="s">
        <v>42</v>
      </c>
      <c r="C56" s="38" t="s">
        <v>56</v>
      </c>
      <c r="D56" s="21" t="s">
        <v>17</v>
      </c>
      <c r="E56" s="21" t="s">
        <v>83</v>
      </c>
      <c r="F56" s="21" t="s">
        <v>29</v>
      </c>
      <c r="G56" s="44" t="s">
        <v>70</v>
      </c>
      <c r="H56" s="44"/>
      <c r="I56" s="44"/>
      <c r="J56" s="21">
        <v>24</v>
      </c>
      <c r="K56" s="30">
        <f t="shared" si="6"/>
        <v>24.599999999999998</v>
      </c>
      <c r="L56" s="30">
        <f t="shared" si="10"/>
        <v>49.199999999999996</v>
      </c>
      <c r="M56" s="41"/>
      <c r="N56" s="41"/>
      <c r="O56" s="41">
        <v>16.9</v>
      </c>
      <c r="P56" s="41">
        <v>7.7</v>
      </c>
      <c r="Q56" s="41"/>
      <c r="R56" s="41"/>
      <c r="S56" s="21">
        <v>2</v>
      </c>
      <c r="T56" s="32">
        <v>142.51</v>
      </c>
      <c r="U56" s="45">
        <v>118</v>
      </c>
      <c r="V56" s="46">
        <f t="shared" si="7"/>
        <v>15.34</v>
      </c>
      <c r="W56" s="46">
        <f t="shared" si="8"/>
        <v>133.34</v>
      </c>
      <c r="X56" s="34">
        <v>109</v>
      </c>
      <c r="Y56" s="35">
        <f t="shared" si="4"/>
        <v>14534.06</v>
      </c>
      <c r="Z56" s="47" t="s">
        <v>52</v>
      </c>
      <c r="AA56" s="49" t="s">
        <v>53</v>
      </c>
    </row>
    <row r="57" spans="1:27" s="4" customFormat="1" ht="18">
      <c r="A57" s="23">
        <v>46</v>
      </c>
      <c r="B57" s="43" t="s">
        <v>134</v>
      </c>
      <c r="C57" s="43" t="s">
        <v>56</v>
      </c>
      <c r="D57" s="38" t="s">
        <v>17</v>
      </c>
      <c r="E57" s="38" t="s">
        <v>83</v>
      </c>
      <c r="F57" s="38" t="s">
        <v>29</v>
      </c>
      <c r="G57" s="44" t="s">
        <v>135</v>
      </c>
      <c r="H57" s="44"/>
      <c r="I57" s="44"/>
      <c r="J57" s="31">
        <v>47</v>
      </c>
      <c r="K57" s="30">
        <f t="shared" si="6"/>
        <v>12.7</v>
      </c>
      <c r="L57" s="30">
        <f t="shared" si="10"/>
        <v>25.4</v>
      </c>
      <c r="M57" s="30"/>
      <c r="N57" s="30"/>
      <c r="O57" s="30">
        <v>12.7</v>
      </c>
      <c r="P57" s="30"/>
      <c r="Q57" s="30"/>
      <c r="R57" s="30"/>
      <c r="S57" s="31">
        <v>2</v>
      </c>
      <c r="T57" s="32">
        <v>67.14</v>
      </c>
      <c r="U57" s="45">
        <v>59.64</v>
      </c>
      <c r="V57" s="46">
        <f t="shared" si="7"/>
        <v>7.75</v>
      </c>
      <c r="W57" s="46">
        <f t="shared" si="8"/>
        <v>67.39</v>
      </c>
      <c r="X57" s="34">
        <v>109</v>
      </c>
      <c r="Y57" s="35">
        <f t="shared" si="4"/>
        <v>7345.51</v>
      </c>
      <c r="Z57" s="47" t="s">
        <v>52</v>
      </c>
      <c r="AA57" s="47" t="s">
        <v>53</v>
      </c>
    </row>
    <row r="58" spans="1:27" s="4" customFormat="1" ht="18">
      <c r="A58" s="23">
        <v>47</v>
      </c>
      <c r="B58" s="43" t="s">
        <v>128</v>
      </c>
      <c r="C58" s="43" t="s">
        <v>56</v>
      </c>
      <c r="D58" s="38" t="s">
        <v>15</v>
      </c>
      <c r="E58" s="38" t="s">
        <v>129</v>
      </c>
      <c r="F58" s="38" t="s">
        <v>29</v>
      </c>
      <c r="G58" s="44" t="s">
        <v>130</v>
      </c>
      <c r="H58" s="44"/>
      <c r="I58" s="44"/>
      <c r="J58" s="31">
        <v>50</v>
      </c>
      <c r="K58" s="30">
        <f t="shared" si="6"/>
        <v>19</v>
      </c>
      <c r="L58" s="30">
        <f t="shared" si="10"/>
        <v>38</v>
      </c>
      <c r="M58" s="30"/>
      <c r="N58" s="30"/>
      <c r="O58" s="30">
        <v>14.9</v>
      </c>
      <c r="P58" s="30">
        <v>4.1</v>
      </c>
      <c r="Q58" s="30"/>
      <c r="R58" s="30"/>
      <c r="S58" s="31">
        <v>2</v>
      </c>
      <c r="T58" s="32">
        <v>97.02</v>
      </c>
      <c r="U58" s="45">
        <v>88.99</v>
      </c>
      <c r="V58" s="46">
        <f t="shared" si="7"/>
        <v>11.57</v>
      </c>
      <c r="W58" s="46">
        <f t="shared" si="8"/>
        <v>100.56</v>
      </c>
      <c r="X58" s="34">
        <v>109</v>
      </c>
      <c r="Y58" s="35">
        <f t="shared" si="4"/>
        <v>10961.04</v>
      </c>
      <c r="Z58" s="47" t="s">
        <v>52</v>
      </c>
      <c r="AA58" s="47" t="s">
        <v>53</v>
      </c>
    </row>
    <row r="59" spans="1:27" s="4" customFormat="1" ht="18">
      <c r="A59" s="23">
        <v>48</v>
      </c>
      <c r="B59" s="38" t="s">
        <v>40</v>
      </c>
      <c r="C59" s="38" t="s">
        <v>56</v>
      </c>
      <c r="D59" s="31" t="s">
        <v>15</v>
      </c>
      <c r="E59" s="31" t="s">
        <v>37</v>
      </c>
      <c r="F59" s="31" t="s">
        <v>29</v>
      </c>
      <c r="G59" s="50" t="s">
        <v>68</v>
      </c>
      <c r="H59" s="50"/>
      <c r="I59" s="50"/>
      <c r="J59" s="31">
        <v>17</v>
      </c>
      <c r="K59" s="30">
        <f t="shared" si="6"/>
        <v>7.1</v>
      </c>
      <c r="L59" s="30">
        <f t="shared" si="10"/>
        <v>14.2</v>
      </c>
      <c r="M59" s="41"/>
      <c r="N59" s="30"/>
      <c r="O59" s="41">
        <v>7.1</v>
      </c>
      <c r="P59" s="30"/>
      <c r="Q59" s="41"/>
      <c r="R59" s="30"/>
      <c r="S59" s="31">
        <v>2</v>
      </c>
      <c r="T59" s="32">
        <v>52.86</v>
      </c>
      <c r="U59" s="45">
        <v>36.22</v>
      </c>
      <c r="V59" s="46">
        <f t="shared" si="7"/>
        <v>4.71</v>
      </c>
      <c r="W59" s="46">
        <f t="shared" si="8"/>
        <v>40.93</v>
      </c>
      <c r="X59" s="34">
        <v>109</v>
      </c>
      <c r="Y59" s="35">
        <f t="shared" si="4"/>
        <v>4461.37</v>
      </c>
      <c r="Z59" s="47" t="s">
        <v>52</v>
      </c>
      <c r="AA59" s="47" t="s">
        <v>54</v>
      </c>
    </row>
    <row r="60" spans="1:27" s="4" customFormat="1" ht="72">
      <c r="A60" s="23">
        <v>49</v>
      </c>
      <c r="B60" s="48" t="s">
        <v>30</v>
      </c>
      <c r="C60" s="48" t="s">
        <v>73</v>
      </c>
      <c r="D60" s="38" t="s">
        <v>16</v>
      </c>
      <c r="E60" s="48" t="s">
        <v>161</v>
      </c>
      <c r="F60" s="38" t="s">
        <v>29</v>
      </c>
      <c r="G60" s="44" t="s">
        <v>64</v>
      </c>
      <c r="H60" s="44"/>
      <c r="I60" s="44"/>
      <c r="J60" s="38">
        <v>49</v>
      </c>
      <c r="K60" s="30">
        <f t="shared" si="6"/>
        <v>8.5</v>
      </c>
      <c r="L60" s="30">
        <f t="shared" si="10"/>
        <v>17</v>
      </c>
      <c r="M60" s="37"/>
      <c r="N60" s="37"/>
      <c r="O60" s="37">
        <v>8.5</v>
      </c>
      <c r="P60" s="37"/>
      <c r="Q60" s="37"/>
      <c r="R60" s="37"/>
      <c r="S60" s="38">
        <v>2</v>
      </c>
      <c r="T60" s="32">
        <v>52.86</v>
      </c>
      <c r="U60" s="45">
        <v>52.52</v>
      </c>
      <c r="V60" s="46">
        <f t="shared" si="7"/>
        <v>6.83</v>
      </c>
      <c r="W60" s="46">
        <f t="shared" si="8"/>
        <v>59.35</v>
      </c>
      <c r="X60" s="34">
        <v>109</v>
      </c>
      <c r="Y60" s="35">
        <f t="shared" si="4"/>
        <v>6469.15</v>
      </c>
      <c r="Z60" s="47" t="s">
        <v>52</v>
      </c>
      <c r="AA60" s="47" t="s">
        <v>53</v>
      </c>
    </row>
    <row r="61" spans="1:27" s="4" customFormat="1" ht="27">
      <c r="A61" s="23">
        <v>50</v>
      </c>
      <c r="B61" s="48" t="s">
        <v>33</v>
      </c>
      <c r="C61" s="48" t="s">
        <v>73</v>
      </c>
      <c r="D61" s="38" t="s">
        <v>16</v>
      </c>
      <c r="E61" s="38" t="s">
        <v>80</v>
      </c>
      <c r="F61" s="38" t="s">
        <v>29</v>
      </c>
      <c r="G61" s="44" t="s">
        <v>160</v>
      </c>
      <c r="H61" s="44"/>
      <c r="I61" s="44"/>
      <c r="J61" s="38">
        <v>45</v>
      </c>
      <c r="K61" s="30">
        <f t="shared" si="6"/>
        <v>6.3999999999999995</v>
      </c>
      <c r="L61" s="30">
        <f t="shared" si="10"/>
        <v>12.799999999999999</v>
      </c>
      <c r="M61" s="37"/>
      <c r="N61" s="37"/>
      <c r="O61" s="37">
        <v>5.8</v>
      </c>
      <c r="P61" s="37">
        <v>0.6</v>
      </c>
      <c r="Q61" s="37"/>
      <c r="R61" s="37"/>
      <c r="S61" s="38">
        <v>2</v>
      </c>
      <c r="T61" s="32">
        <v>52.86</v>
      </c>
      <c r="U61" s="45">
        <v>52.52</v>
      </c>
      <c r="V61" s="46">
        <f t="shared" si="7"/>
        <v>6.83</v>
      </c>
      <c r="W61" s="46">
        <f t="shared" si="8"/>
        <v>59.35</v>
      </c>
      <c r="X61" s="34">
        <v>109</v>
      </c>
      <c r="Y61" s="35">
        <f t="shared" si="4"/>
        <v>6469.15</v>
      </c>
      <c r="Z61" s="47" t="s">
        <v>52</v>
      </c>
      <c r="AA61" s="47" t="s">
        <v>53</v>
      </c>
    </row>
    <row r="62" spans="1:27" s="4" customFormat="1" ht="74.25" customHeight="1">
      <c r="A62" s="23">
        <v>51</v>
      </c>
      <c r="B62" s="38" t="s">
        <v>44</v>
      </c>
      <c r="C62" s="38" t="s">
        <v>73</v>
      </c>
      <c r="D62" s="31" t="s">
        <v>16</v>
      </c>
      <c r="E62" s="31" t="s">
        <v>85</v>
      </c>
      <c r="F62" s="31" t="s">
        <v>29</v>
      </c>
      <c r="G62" s="44" t="s">
        <v>142</v>
      </c>
      <c r="H62" s="44"/>
      <c r="I62" s="44"/>
      <c r="J62" s="31">
        <v>50</v>
      </c>
      <c r="K62" s="30">
        <f t="shared" si="6"/>
        <v>13.2</v>
      </c>
      <c r="L62" s="30">
        <f t="shared" si="10"/>
        <v>26.4</v>
      </c>
      <c r="M62" s="30"/>
      <c r="N62" s="30"/>
      <c r="O62" s="30">
        <v>13.2</v>
      </c>
      <c r="P62" s="30"/>
      <c r="Q62" s="30"/>
      <c r="R62" s="30"/>
      <c r="S62" s="31">
        <v>2</v>
      </c>
      <c r="T62" s="32">
        <v>69.78</v>
      </c>
      <c r="U62" s="45">
        <v>61.52</v>
      </c>
      <c r="V62" s="46">
        <f t="shared" si="7"/>
        <v>8</v>
      </c>
      <c r="W62" s="46">
        <f t="shared" si="8"/>
        <v>69.52000000000001</v>
      </c>
      <c r="X62" s="34">
        <v>109</v>
      </c>
      <c r="Y62" s="35">
        <f t="shared" si="4"/>
        <v>7577.68</v>
      </c>
      <c r="Z62" s="47" t="s">
        <v>52</v>
      </c>
      <c r="AA62" s="47" t="s">
        <v>53</v>
      </c>
    </row>
    <row r="63" spans="1:27" s="7" customFormat="1" ht="15.75" customHeight="1">
      <c r="A63" s="67" t="s">
        <v>139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51">
        <f>SUM(U12:U62)</f>
        <v>3441.1899999999987</v>
      </c>
      <c r="V63" s="51">
        <f>SUM(V12:V62)</f>
        <v>447.3699999999999</v>
      </c>
      <c r="W63" s="51">
        <f>SUM(W12:W62)</f>
        <v>3888.559999999999</v>
      </c>
      <c r="X63" s="51"/>
      <c r="Y63" s="51">
        <f>SUM(Y12:Y62)</f>
        <v>423853.04000000027</v>
      </c>
      <c r="Z63" s="96"/>
      <c r="AA63" s="97"/>
    </row>
    <row r="64" spans="1:27" s="7" customFormat="1" ht="15.75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  <c r="U64" s="96"/>
      <c r="V64" s="98"/>
      <c r="W64" s="98"/>
      <c r="X64" s="98"/>
      <c r="Y64" s="98"/>
      <c r="Z64" s="98"/>
      <c r="AA64" s="97"/>
    </row>
    <row r="65" spans="1:27" s="7" customFormat="1" ht="17.25" customHeight="1">
      <c r="A65" s="67" t="s">
        <v>178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9"/>
      <c r="U65" s="93">
        <f>Y63</f>
        <v>423853.04000000027</v>
      </c>
      <c r="V65" s="94"/>
      <c r="W65" s="94"/>
      <c r="X65" s="94"/>
      <c r="Y65" s="94"/>
      <c r="Z65" s="94"/>
      <c r="AA65" s="95"/>
    </row>
    <row r="66" spans="1:27" ht="16.5" customHeight="1">
      <c r="A66" s="67" t="s">
        <v>180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  <c r="U66" s="93">
        <f>ROUND(U65*(20/100),2)</f>
        <v>84770.61</v>
      </c>
      <c r="V66" s="94"/>
      <c r="W66" s="94"/>
      <c r="X66" s="94"/>
      <c r="Y66" s="94"/>
      <c r="Z66" s="94"/>
      <c r="AA66" s="95"/>
    </row>
    <row r="67" spans="1:27" s="7" customFormat="1" ht="17.25" customHeight="1">
      <c r="A67" s="67" t="s">
        <v>165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9"/>
      <c r="U67" s="93">
        <f>U65+U66</f>
        <v>508623.65000000026</v>
      </c>
      <c r="V67" s="94"/>
      <c r="W67" s="94"/>
      <c r="X67" s="94"/>
      <c r="Y67" s="94"/>
      <c r="Z67" s="94"/>
      <c r="AA67" s="95"/>
    </row>
  </sheetData>
  <autoFilter ref="A11:AA11"/>
  <mergeCells count="45">
    <mergeCell ref="H9:H11"/>
    <mergeCell ref="I9:I11"/>
    <mergeCell ref="U66:AA66"/>
    <mergeCell ref="U67:AA67"/>
    <mergeCell ref="Z63:AA63"/>
    <mergeCell ref="U64:AA64"/>
    <mergeCell ref="U65:AA65"/>
    <mergeCell ref="O10:P10"/>
    <mergeCell ref="M10:N10"/>
    <mergeCell ref="Z9:Z11"/>
    <mergeCell ref="E9:E11"/>
    <mergeCell ref="C9:C11"/>
    <mergeCell ref="A9:A11"/>
    <mergeCell ref="Y9:Y11"/>
    <mergeCell ref="M9:R9"/>
    <mergeCell ref="K9:K11"/>
    <mergeCell ref="L9:L11"/>
    <mergeCell ref="Q10:R10"/>
    <mergeCell ref="S9:S11"/>
    <mergeCell ref="U9:U11"/>
    <mergeCell ref="A1:J1"/>
    <mergeCell ref="A2:J2"/>
    <mergeCell ref="R2:Z2"/>
    <mergeCell ref="R3:Z3"/>
    <mergeCell ref="A3:J3"/>
    <mergeCell ref="K1:N1"/>
    <mergeCell ref="A4:J4"/>
    <mergeCell ref="B9:B11"/>
    <mergeCell ref="D9:D11"/>
    <mergeCell ref="J9:J11"/>
    <mergeCell ref="F9:F11"/>
    <mergeCell ref="G9:G11"/>
    <mergeCell ref="A5:J5"/>
    <mergeCell ref="A8:AA8"/>
    <mergeCell ref="A7:AA7"/>
    <mergeCell ref="W9:W11"/>
    <mergeCell ref="AA9:AA11"/>
    <mergeCell ref="X9:X11"/>
    <mergeCell ref="V9:V11"/>
    <mergeCell ref="T9:T11"/>
    <mergeCell ref="A67:T67"/>
    <mergeCell ref="A63:T63"/>
    <mergeCell ref="A64:T64"/>
    <mergeCell ref="A65:T65"/>
    <mergeCell ref="A66:T66"/>
  </mergeCells>
  <printOptions/>
  <pageMargins left="0.28" right="0.18" top="0.54" bottom="0.39" header="0.5" footer="0.35"/>
  <pageSetup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ntsomak</cp:lastModifiedBy>
  <cp:lastPrinted>2014-06-23T07:56:12Z</cp:lastPrinted>
  <dcterms:created xsi:type="dcterms:W3CDTF">2013-10-03T04:51:20Z</dcterms:created>
  <dcterms:modified xsi:type="dcterms:W3CDTF">2014-09-16T10:57:22Z</dcterms:modified>
  <cp:category/>
  <cp:version/>
  <cp:contentType/>
  <cp:contentStatus/>
</cp:coreProperties>
</file>