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2η" sheetId="1" r:id="rId1"/>
  </sheets>
  <definedNames>
    <definedName name="_xlnm._FilterDatabase" localSheetId="0" hidden="1">'ΟΜΑΔΑ 2η'!$A$11:$AA$11</definedName>
    <definedName name="_xlnm.Print_Area" localSheetId="0">'ΟΜΑΔΑ 2η'!$A$1:$AA$28</definedName>
  </definedNames>
  <calcPr fullCalcOnLoad="1"/>
</workbook>
</file>

<file path=xl/sharedStrings.xml><?xml version="1.0" encoding="utf-8"?>
<sst xmlns="http://schemas.openxmlformats.org/spreadsheetml/2006/main" count="103" uniqueCount="73">
  <si>
    <t>Α/Α</t>
  </si>
  <si>
    <t>ΕΝΤΟΣ ΠΟΛΕΩΣ</t>
  </si>
  <si>
    <t>ΕΚΤΟΣ ΠΟΛΕΩΣ</t>
  </si>
  <si>
    <t>ΧΩΜΑ - ΧΙΟΝΙ</t>
  </si>
  <si>
    <t>ΕΙΔΟΣ ΟΔΟΥ</t>
  </si>
  <si>
    <t xml:space="preserve"> ΚΩΔΙΚΟΣ                                   ΔΡΟΜΟΛΟΓΙΟΥ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</si>
  <si>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</si>
  <si>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</si>
  <si>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</si>
  <si>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                      &gt;5%</t>
  </si>
  <si>
    <t>ΑΠΛΗ (1) ή                                                                ΔΙΠΛΗ ΔΙΑΔΡ (2)</t>
  </si>
  <si>
    <t>ΟΝΟΜΑΣΙΑ                   ΕΞΥΠΗΡΕΤΟΥΜΕΝΩΝ                                  ΣΧΟΛΕΙΩΝ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</si>
  <si>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</si>
  <si>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</si>
  <si>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</si>
  <si>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</si>
  <si>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ΒΑΘΜΙΔΑ ΕΚΠΑΙΔΕΥΣΗΣ (Α΄ΘΜΙΑ - Β΄ΘΜΙΑ)</t>
  </si>
  <si>
    <t>ΤΥΠΟΣ ΣΧΟΛΕΙΟΥ (ΔΗΜΟΤΙΚΟ - ΓΥΜΝΑΣΙΟ - ΛΥΚΕΙΟ)</t>
  </si>
  <si>
    <t>ΜΙΚΡΗ                                                           0-5%</t>
  </si>
  <si>
    <t>ΦΠΑ (€)</t>
  </si>
  <si>
    <t>Β΄ΘΜΙΑ</t>
  </si>
  <si>
    <t>ΣΥΝΟΔΟΣ (ΝΑΙ - ΟΧΙ)</t>
  </si>
  <si>
    <t>Α΄ΘΜΙΑ</t>
  </si>
  <si>
    <t>ΣΥΝΟΛΑ</t>
  </si>
  <si>
    <t>ΣΥΝΟΛΙΚΟ ΚΟΣΤΟΣ ΔΡΟΜΟΛΟΓΙΟΥ ΜΕ ΦΠΑ (€)</t>
  </si>
  <si>
    <t>ΣΥΝΟΛΙΚΑ ΕΜΦΟΡΤΑ ΧΙΛΙΟΜΕΤΡΑ ΑΠΛΗΣ ΔΙΑΔΡΟΜΗΣ</t>
  </si>
  <si>
    <t>ΣΥΝΟΛΙΚΑ ΕΜΦΟΡΤΑ ΧΙΛΙΟΜΕΤΡΑ ΔΙΠΛΗΣ ΔΙΑΔΡΟΜΗΣ</t>
  </si>
  <si>
    <t>ΑΡΙΘΜΟΣ ΜΕΤΑΦΕΡΟΜΕΝΩΝ ΜΑΘΗΤΩΝ</t>
  </si>
  <si>
    <t>ΜΕΤΑΦΟΡΙΚΟ ΜΕΣΟ (ΜΙΚΡΟ ΛΕΩΦΟΡΕΙΟ - ΜΕΓΑΛΟ ΛΕΩΦΟΡΕΙΟ)</t>
  </si>
  <si>
    <t>ΣΥΝΟΛΙΚΟΣ ΠΡΟΫΠΟΛΟΓΙΣΜΟΣ ΜΕ ΤΑ ΔΙΚΑΙΩΜΑΤΑ ΠΡΟΑΙΡΕΣΗΣ ΜΕ ΦΠΑ (€)</t>
  </si>
  <si>
    <t>ΚΟΣΤΟΣ ΔΡΟΜΟΛΟΓΟΥ ΣΥΜΦΩΝΑ ΜΕ ΤΗΝ 24001/2013 ΚΥΑ  -  ΧΩΡΙΣ ΦΠΑ (€)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</si>
  <si>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</si>
  <si>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</si>
  <si>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ΣΥΝΟΛΙΚΟ ΚΟΣΤΟΣ ΔΡΟΜΟΛΟΓΙΩΝ ΜΕ ΦΠΑ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</si>
  <si>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</si>
  <si>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</si>
  <si>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ΩΡΑ ΠΡΟΣΕΛΕΥΣΗΣ ΜΑΘΗΤΩΝ</t>
  </si>
  <si>
    <t>ΩΡΑ ΑΠΟΧΩΡΗΣΗΣ ΜΑΘΗΤΩΝ</t>
  </si>
  <si>
    <t>Τιμή Καυσίμου Υπολογισμού = …………..€/λίτρο</t>
  </si>
  <si>
    <t>ΛΥΚΕΙΟ</t>
  </si>
  <si>
    <t>ΜΟΥΣΙΚΟ ΣΧΟΛΕΙΟ</t>
  </si>
  <si>
    <t>ΠΑΤΡΕΩΝ</t>
  </si>
  <si>
    <t>ΑΡΑΧΩΒΙΤΙΚΑ - ΑΓ. ΒΑΣΙΛΕΙΟΣ - ΡΙΟ - ΒΕΡΝΑΔΕΪΚΑ - ΔΗΜΟΡΗΓΟΠΟΥΛΟΥ - ΜΠΟΖΑΪΤΙΚΑ - ΠΡΟΑΣΤΙΟ - ΚΑΝΕΛΟΠΟΥΛΟΥ - ΑΡΕΘΑ - ΔΕΛΦΙΝΙ - ΑΓΙΑΣ ΣΟΦΙΑΣ -ΜΑΙΖΩΝΟΣ - ΓΟΥΝΑΡΗ - ΜΟΥΣΙΚΟ ΣΧΟΛΕΙΟ ΛΑΓΓΟΥΡΑ</t>
  </si>
  <si>
    <t>ΌΧΙ</t>
  </si>
  <si>
    <t>ΜΕΓΑΛΟ</t>
  </si>
  <si>
    <t>08;15</t>
  </si>
  <si>
    <t>03;00</t>
  </si>
  <si>
    <t>ΔΗΜΟΤΙΚΟ</t>
  </si>
  <si>
    <t>6/ΘΕΣΙΟ ΔΗΜΟΤ.ΣΧ.ΦΑΡΡΩΝ</t>
  </si>
  <si>
    <t>ΕΡΥΜΑΝΘΟΥ</t>
  </si>
  <si>
    <t>AΣΤΕΡΙ-ΚΡΙΘΑΡΑΚΙΑ-ΓΚΟΛΩΝΕΙΚΑ-ΧΡΙΣΤΟΔΟΥΛΕΙΚΑ-ΚΛΟΥΚΙΝΕΙΚΑ-ΣΤΑΡΟΧΩΡΙ-ΑΝΩ ΔΑΦΝΟΥΛΑ-ΔΑΦΝΟΥΛΑ-ΣΧΟΛ.ΦΑΡΡΩΝ</t>
  </si>
  <si>
    <t>08¨15</t>
  </si>
  <si>
    <t>A/ΘΜΙΑ</t>
  </si>
  <si>
    <t>1ο ΔΗΜΟΤΙΚΟ ΣΧΟΛ.ΕΙΔΙΚΗΣ ΑΓΩΓΗΣ &amp; ΕΚΠ/ΣΗΣ ΠΑΤΡΑΣ</t>
  </si>
  <si>
    <t>ΑΝΩ ΑΛΙΣΣΟΣ-ΝΕΖΕΡΙΤΙΚΑ-ΚΑΛΑΒΡΥΤΩΝ 6ΠΑΡΑΛΙΑ-ΕΡΓ. ΚΑΤ.ΛΕΥΚΑΣ/ΨΑΡΩΝ 3Α-ΗΛΙΔΟΣ 13Β/ΑΚΡΩΤΗΡΙΟΥ&amp; ΜΙΑΟΥΛΗ-ΛΥΚΩΝΟΣ 22-ΑΓ ΣΑΡΑΝΤΑ 7-ΛΑΓΚΑΔΑ 43-ΚΑΡΥΑΤΙΔΩΝ 11- ΒΙΣΑΛΤΙΑΣ 6-ΚΑΛΑΒΡΥΤΩΝ 2-ΑΓ.ΙΩΑΝ.ΠΡΑΤΣΙΚΑ &amp; ΑΥΤΟΚ.ΗΡΑΚΛΕΙΟΥ-ΦΡΙΞΟΥ 18-ΚΟΜΝΗΝΩΝ 18-ΣΟΥΔΑΣ 21-Ν.ΑΠΟΣΤΟΛΗ-ΑΚΡΩΤΗΡΙΟΥ281-ΣΧΟΛ.ΙΠΠΟΛΥΤΗΣ 8 ΨΑΡΟΦΑΙ</t>
  </si>
  <si>
    <t>8΄10</t>
  </si>
  <si>
    <t>1ο ΕΠΑΓΓΕΛΜΑΤΙΚΟ ΛΥΚΕΙΟ ΑΙΓΙΟΥ - 1ο ΓΕΝΙΚΟ ΛΥΚΕΙΟ ΑΙΓΙΟΥ - 4ο ΓΥΜΝΑΣΙΟ ΑΙΓΙΟΥ</t>
  </si>
  <si>
    <t>ΑΙΓΙΑΛΕΙΑΣ</t>
  </si>
  <si>
    <t>ΜΕΛΙΣΣΙΑ - ΚΑΤΩ ΜΑΥΡΙΚΙ - ΦΩΝΗΣΚΑΡΙΑ - 4ο ΓΥΜΝΑΣΙΟ ΑΙΓΙΟΥ - 2ο ΓΕΛ ΑΙΓΙΟΥ - 1ο ΕΠΑΛ ΑΙΓΙΟΥ</t>
  </si>
  <si>
    <t>ΟΧΙ</t>
  </si>
  <si>
    <t>ΜΕΓΑΛΟ ΛΕΩΦΟΡΕΙΟ</t>
  </si>
  <si>
    <t>ΝΑΙ</t>
  </si>
  <si>
    <t>ΜΙΚΡΟ</t>
  </si>
  <si>
    <t>Β/ΘΜΙΑ</t>
  </si>
  <si>
    <t>2ο ΔΗΜΟΤΙΚΟ ΣΧΟΛΕΙΟ ΕΙΔΙΚΗΣ ΑΓΩΓΗΣ&amp; ΕΚΠ/ΣΗΣ ΠΑΤΡΑΣ</t>
  </si>
  <si>
    <t>ΛΑΡΙΣΗΣ 25 ΑΝΘΟΥΠΟΛΗ-ΙΚΤΙΝΟΥ 17-ΦΑΒΙΕΡΟΥ 24-ΓΟΡΓΟΠΟΤΑΜΟΥ 79-ΚΑΛΑΜΟΓΔΑΡΤΗ 5-ΜΠΕΝΙΖΕΛΟΥ ΡΟΥΦΟΥ 59-ΒΥΡΩΝΟΣ 29-ΛΥΚΩΝΟΣ 51-ΙΩΝΙΑΣ 98-ΑΘΩ 31-ΠΛ.ΠΑΠΑΝΔΡΕΟΥ ΤΑΡΑΜΠΟΥΡΑ-ΤΕΡ. ΕΓΓΟΝΟΠΟΥΛΟΥ ΜΠΕΓΟΥΛΑΚΙ-ΠΟΤΙΔΑΙΑΣ 31</t>
  </si>
  <si>
    <t>8¨10</t>
  </si>
  <si>
    <t>ΠΑΤΡΩΝ ΚΟΡΙΝΘΟΥ 279 ΑΡΑΧΩΒΙΤΙΚΑ-ΑΓ.ΚΥΡΙΑΚΗΣ&amp; ΜΥΤΙΚΑ Κ.ΣΥΧΑΙΝΑ-ΙΑΚΩΒΟΥ ΠΟΛΥΛΑ 4/ΡΑΓΚΑΒΗ-ΠΕΛΛΗΣ 15/ΑΛΕΞΑΝΔΡΟΥΠΟΛΕΩΣ-ΕΥΡΩΤΑ 28- ΑΙΣΧΥΛΟΥ 13-ΚΥΠΡΟΥ 21-ΘΡΑΚΗΣ 15-ΚΑΝΑΡΗ 62-Κ.ΠΑΛΑΙΟΛΟΓΟΥ 29-ΣΑΧΤΟΥΡΗ 65- ΝΑΥΑΡΙΝΟΥ 14-ΣΚΑΓΙΟΠΟΥΛΕΙΟΥ-ΚΟΡΥΤΣΑΣ43-ΟΖΗΡΟΥ 16-ΑΓΙΟΥ ΟΡΟΥΣ 17-ΣΜΥΡΝΗΣ 240-ΕΦΕΣΟΥ 50-ΣΧΟΛΕΙΟ ΙΠΠΟΛΥΤΗΣ 8</t>
  </si>
  <si>
    <t>TEE EIΔΙΚΗΣ ΑΓΩΓΗΣ-ΜΠΕΓΟΥΛΑΚΗ / ΤΕΕ ΕΙΔΙΚΗΣ ΑΓΩΓΗΣ-ΑΝΘΟΥΠΟΛΗ-ΕΙΔΙΚΟ ΔΗΜΟΤΙΚΟ ΣΧΟΛΕΙΟ ΚΩΦΩΝ ΔΙΟΔΩΡΟΥ 11-18ο ΓΥΜΝΑΣΙΟ ΑΡΟΗ</t>
  </si>
  <si>
    <t>ΞΗΡΟΠΗΓΑΔΟ ΝΑΥΠΑΚΤΟΥ-ΛΥΓΙΑΣ ΝΑΥΠΑΚΤΟΥ-ΝΑΥΠΑΚΤΟΣ-ΚΑΤΩ ΜΑΜΟΥΛΑΔΑ-ΠΑΛΙΟΠΑΝΑΓΙΑ-ΑΝΤΙΡΙΟ-ΕΙΔΙΚΟ ΔΗΜΟΤΙΚΟ ΣΧΟΛΕΙΟ ΚΩΦΩΝ-ΑΝΘΟΥΠΟΛΗ-18ο ΓΥΜΝΑΣΙΟ ΑΡΟΗ- ΘΕΟΤΟΚΟΠΟΥΛΟΥ ΜΠΕΓΟΥΛΑΚΗ ΠΑΤΡΑ</t>
  </si>
  <si>
    <t>8¨15</t>
  </si>
  <si>
    <t>ΝΕΑ</t>
  </si>
  <si>
    <t>ΣΤΟΙΧΕΙΑ ΔΡΟΜΟΛΟΓΙΩΝ   ΕΞΥΠΗΡΕΤΟΥΜΕΝΩΝ ΣΧΟΛΙΚΩΝ ΜΟΝΑΔΩΝ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</si>
</sst>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#,##0.00\ &quot;€&quot;"/>
    <numFmt numFmtId="171" formatCode="#,##0.00\ _€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96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164" fontId="21" fillId="0" borderId="0" xfId="33" applyNumberFormat="1" applyFont="1" applyFill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2" fontId="22" fillId="0" borderId="0" xfId="33" applyNumberFormat="1" applyFont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1" fillId="0" borderId="0" xfId="0" applyNumberFormat="1" applyFont="1" applyAlignment="1">
      <alignment wrapText="1"/>
    </xf>
    <xf numFmtId="0" fontId="21" fillId="24" borderId="10" xfId="33" applyFont="1" applyFill="1" applyBorder="1" applyAlignment="1">
      <alignment horizontal="center" vertical="center" wrapText="1"/>
      <protection/>
    </xf>
    <xf numFmtId="0" fontId="24" fillId="0" borderId="10" xfId="33" applyFont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textRotation="90" wrapText="1"/>
      <protection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Font="1" applyBorder="1" applyAlignment="1">
      <alignment horizontal="center" vertical="center"/>
      <protection/>
    </xf>
    <xf numFmtId="0" fontId="21" fillId="24" borderId="10" xfId="33" applyFont="1" applyFill="1" applyBorder="1" applyAlignment="1">
      <alignment horizontal="left" vertical="center" wrapText="1"/>
      <protection/>
    </xf>
    <xf numFmtId="2" fontId="24" fillId="0" borderId="10" xfId="33" applyNumberFormat="1" applyFont="1" applyBorder="1" applyAlignment="1">
      <alignment horizontal="center" vertical="center"/>
      <protection/>
    </xf>
    <xf numFmtId="2" fontId="21" fillId="24" borderId="10" xfId="33" applyNumberFormat="1" applyFont="1" applyFill="1" applyBorder="1" applyAlignment="1">
      <alignment horizontal="center" vertical="center"/>
      <protection/>
    </xf>
    <xf numFmtId="2" fontId="24" fillId="24" borderId="10" xfId="33" applyNumberFormat="1" applyFont="1" applyFill="1" applyBorder="1" applyAlignment="1">
      <alignment horizontal="center" vertical="center"/>
      <protection/>
    </xf>
    <xf numFmtId="2" fontId="21" fillId="0" borderId="10" xfId="33" applyNumberFormat="1" applyFont="1" applyFill="1" applyBorder="1" applyAlignment="1">
      <alignment horizontal="center" vertical="center"/>
      <protection/>
    </xf>
    <xf numFmtId="2" fontId="24" fillId="0" borderId="10" xfId="33" applyNumberFormat="1" applyFont="1" applyFill="1" applyBorder="1" applyAlignment="1">
      <alignment horizontal="center" vertical="center"/>
      <protection/>
    </xf>
    <xf numFmtId="0" fontId="24" fillId="0" borderId="10" xfId="33" applyFont="1" applyFill="1" applyBorder="1" applyAlignment="1">
      <alignment horizontal="center" vertical="center"/>
      <protection/>
    </xf>
    <xf numFmtId="2" fontId="23" fillId="24" borderId="10" xfId="33" applyNumberFormat="1" applyFont="1" applyFill="1" applyBorder="1" applyAlignment="1">
      <alignment horizontal="center" vertical="center" wrapText="1"/>
      <protection/>
    </xf>
    <xf numFmtId="2" fontId="24" fillId="24" borderId="10" xfId="33" applyNumberFormat="1" applyFont="1" applyFill="1" applyBorder="1" applyAlignment="1">
      <alignment horizontal="center" vertical="center" wrapText="1"/>
      <protection/>
    </xf>
    <xf numFmtId="0" fontId="24" fillId="24" borderId="10" xfId="33" applyNumberFormat="1" applyFont="1" applyFill="1" applyBorder="1" applyAlignment="1">
      <alignment horizontal="center" vertical="center" wrapText="1"/>
      <protection/>
    </xf>
    <xf numFmtId="4" fontId="24" fillId="24" borderId="10" xfId="33" applyNumberFormat="1" applyFont="1" applyFill="1" applyBorder="1" applyAlignment="1">
      <alignment horizontal="center" vertical="center" wrapText="1"/>
      <protection/>
    </xf>
    <xf numFmtId="40" fontId="24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4" fillId="24" borderId="10" xfId="33" applyFont="1" applyFill="1" applyBorder="1" applyAlignment="1">
      <alignment horizontal="center" vertical="center" wrapText="1"/>
      <protection/>
    </xf>
    <xf numFmtId="0" fontId="21" fillId="24" borderId="10" xfId="33" applyNumberFormat="1" applyFont="1" applyFill="1" applyBorder="1" applyAlignment="1">
      <alignment horizontal="left" vertical="center" wrapText="1"/>
      <protection/>
    </xf>
    <xf numFmtId="2" fontId="24" fillId="0" borderId="10" xfId="33" applyNumberFormat="1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4" fillId="0" borderId="10" xfId="34" applyFont="1" applyFill="1" applyBorder="1" applyAlignment="1">
      <alignment horizontal="center" vertical="center" wrapText="1"/>
      <protection/>
    </xf>
    <xf numFmtId="0" fontId="24" fillId="0" borderId="10" xfId="35" applyFont="1" applyFill="1" applyBorder="1" applyAlignment="1">
      <alignment horizontal="center" vertical="center" wrapText="1"/>
      <protection/>
    </xf>
    <xf numFmtId="0" fontId="24" fillId="0" borderId="10" xfId="34" applyFont="1" applyFill="1" applyBorder="1" applyAlignment="1">
      <alignment horizontal="left" vertical="center" wrapText="1"/>
      <protection/>
    </xf>
    <xf numFmtId="2" fontId="24" fillId="0" borderId="10" xfId="34" applyNumberFormat="1" applyFont="1" applyFill="1" applyBorder="1" applyAlignment="1">
      <alignment horizontal="center" vertical="center" wrapText="1"/>
      <protection/>
    </xf>
    <xf numFmtId="2" fontId="23" fillId="0" borderId="10" xfId="33" applyNumberFormat="1" applyFont="1" applyFill="1" applyBorder="1" applyAlignment="1">
      <alignment horizontal="center" vertical="center" wrapText="1"/>
      <protection/>
    </xf>
    <xf numFmtId="40" fontId="24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17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25" borderId="10" xfId="33" applyFont="1" applyFill="1" applyBorder="1" applyAlignment="1">
      <alignment horizontal="center" vertical="center" wrapText="1"/>
      <protection/>
    </xf>
    <xf numFmtId="0" fontId="27" fillId="25" borderId="10" xfId="33" applyNumberFormat="1" applyFont="1" applyFill="1" applyBorder="1" applyAlignment="1">
      <alignment vertical="center" wrapText="1"/>
      <protection/>
    </xf>
    <xf numFmtId="2" fontId="28" fillId="25" borderId="10" xfId="33" applyNumberFormat="1" applyFont="1" applyFill="1" applyBorder="1" applyAlignment="1">
      <alignment horizontal="center" vertical="center" wrapText="1"/>
      <protection/>
    </xf>
    <xf numFmtId="2" fontId="29" fillId="25" borderId="10" xfId="33" applyNumberFormat="1" applyFont="1" applyFill="1" applyBorder="1" applyAlignment="1">
      <alignment horizontal="center" vertical="center" wrapText="1"/>
      <protection/>
    </xf>
    <xf numFmtId="20" fontId="21" fillId="24" borderId="10" xfId="33" applyNumberFormat="1" applyFont="1" applyFill="1" applyBorder="1" applyAlignment="1">
      <alignment horizontal="left" vertical="center" wrapText="1"/>
      <protection/>
    </xf>
    <xf numFmtId="0" fontId="27" fillId="24" borderId="10" xfId="33" applyNumberFormat="1" applyFont="1" applyFill="1" applyBorder="1" applyAlignment="1">
      <alignment horizontal="center" vertical="center" wrapText="1"/>
      <protection/>
    </xf>
    <xf numFmtId="0" fontId="27" fillId="24" borderId="10" xfId="33" applyFont="1" applyFill="1" applyBorder="1" applyAlignment="1">
      <alignment horizontal="center" vertical="center" wrapText="1"/>
      <protection/>
    </xf>
    <xf numFmtId="0" fontId="28" fillId="24" borderId="10" xfId="33" applyFont="1" applyFill="1" applyBorder="1" applyAlignment="1">
      <alignment horizontal="center" vertical="center" wrapText="1"/>
      <protection/>
    </xf>
    <xf numFmtId="0" fontId="27" fillId="24" borderId="10" xfId="33" applyNumberFormat="1" applyFont="1" applyFill="1" applyBorder="1" applyAlignment="1">
      <alignment vertical="center" wrapText="1"/>
      <protection/>
    </xf>
    <xf numFmtId="2" fontId="28" fillId="0" borderId="10" xfId="33" applyNumberFormat="1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 wrapText="1"/>
      <protection/>
    </xf>
    <xf numFmtId="2" fontId="29" fillId="0" borderId="10" xfId="33" applyNumberFormat="1" applyFont="1" applyFill="1" applyBorder="1" applyAlignment="1">
      <alignment horizontal="center" vertical="center" wrapText="1"/>
      <protection/>
    </xf>
    <xf numFmtId="0" fontId="28" fillId="24" borderId="10" xfId="33" applyNumberFormat="1" applyFont="1" applyFill="1" applyBorder="1" applyAlignment="1">
      <alignment horizontal="center" vertical="center" wrapText="1"/>
      <protection/>
    </xf>
    <xf numFmtId="4" fontId="28" fillId="0" borderId="10" xfId="33" applyNumberFormat="1" applyFont="1" applyFill="1" applyBorder="1" applyAlignment="1">
      <alignment horizontal="center" vertical="center" wrapText="1"/>
      <protection/>
    </xf>
    <xf numFmtId="40" fontId="28" fillId="24" borderId="10" xfId="33" applyNumberFormat="1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 vertical="center"/>
    </xf>
    <xf numFmtId="0" fontId="22" fillId="0" borderId="0" xfId="33" applyFont="1" applyAlignment="1">
      <alignment horizontal="center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4" fillId="0" borderId="10" xfId="33" applyFont="1" applyFill="1" applyBorder="1" applyAlignment="1">
      <alignment horizontal="center" vertical="center" textRotation="90" wrapText="1"/>
      <protection/>
    </xf>
    <xf numFmtId="0" fontId="24" fillId="24" borderId="10" xfId="33" applyFont="1" applyFill="1" applyBorder="1" applyAlignment="1">
      <alignment horizontal="center" vertical="center" textRotation="90" wrapText="1"/>
      <protection/>
    </xf>
    <xf numFmtId="0" fontId="24" fillId="24" borderId="14" xfId="33" applyFont="1" applyFill="1" applyBorder="1" applyAlignment="1">
      <alignment horizontal="center" vertical="center" textRotation="90" wrapText="1"/>
      <protection/>
    </xf>
    <xf numFmtId="0" fontId="24" fillId="24" borderId="15" xfId="33" applyFont="1" applyFill="1" applyBorder="1" applyAlignment="1">
      <alignment horizontal="center" vertical="center" textRotation="90" wrapText="1"/>
      <protection/>
    </xf>
    <xf numFmtId="0" fontId="24" fillId="24" borderId="16" xfId="33" applyFont="1" applyFill="1" applyBorder="1" applyAlignment="1">
      <alignment horizontal="center" vertical="center" textRotation="90" wrapText="1"/>
      <protection/>
    </xf>
    <xf numFmtId="0" fontId="24" fillId="0" borderId="10" xfId="33" applyFont="1" applyBorder="1" applyAlignment="1">
      <alignment horizontal="center" vertical="center" textRotation="90" wrapText="1"/>
      <protection/>
    </xf>
    <xf numFmtId="0" fontId="24" fillId="0" borderId="10" xfId="33" applyNumberFormat="1" applyFont="1" applyFill="1" applyBorder="1" applyAlignment="1">
      <alignment horizontal="center" vertical="center" textRotation="90" wrapText="1"/>
      <protection/>
    </xf>
    <xf numFmtId="0" fontId="24" fillId="0" borderId="14" xfId="33" applyFont="1" applyBorder="1" applyAlignment="1">
      <alignment horizontal="center" vertical="center" textRotation="90" wrapText="1"/>
      <protection/>
    </xf>
    <xf numFmtId="0" fontId="24" fillId="0" borderId="15" xfId="33" applyFont="1" applyBorder="1" applyAlignment="1">
      <alignment horizontal="center" vertical="center" textRotation="90" wrapText="1"/>
      <protection/>
    </xf>
    <xf numFmtId="0" fontId="24" fillId="0" borderId="16" xfId="33" applyFont="1" applyBorder="1" applyAlignment="1">
      <alignment horizontal="center" vertical="center" textRotation="90" wrapText="1"/>
      <protection/>
    </xf>
    <xf numFmtId="0" fontId="24" fillId="0" borderId="10" xfId="33" applyFont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170" fontId="22" fillId="0" borderId="11" xfId="0" applyNumberFormat="1" applyFont="1" applyBorder="1" applyAlignment="1">
      <alignment horizontal="center" vertical="center" wrapText="1"/>
    </xf>
    <xf numFmtId="170" fontId="22" fillId="0" borderId="12" xfId="0" applyNumberFormat="1" applyFont="1" applyBorder="1" applyAlignment="1">
      <alignment horizontal="center" vertical="center" wrapText="1"/>
    </xf>
    <xf numFmtId="170" fontId="22" fillId="0" borderId="13" xfId="0" applyNumberFormat="1" applyFont="1" applyBorder="1" applyAlignment="1">
      <alignment horizontal="center" vertical="center" wrapText="1"/>
    </xf>
    <xf numFmtId="171" fontId="22" fillId="0" borderId="11" xfId="0" applyNumberFormat="1" applyFont="1" applyBorder="1" applyAlignment="1">
      <alignment horizontal="left" vertical="center"/>
    </xf>
    <xf numFmtId="171" fontId="22" fillId="0" borderId="12" xfId="0" applyNumberFormat="1" applyFont="1" applyBorder="1" applyAlignment="1">
      <alignment horizontal="left" vertical="center"/>
    </xf>
    <xf numFmtId="171" fontId="22" fillId="0" borderId="13" xfId="0" applyNumberFormat="1" applyFont="1" applyBorder="1" applyAlignment="1">
      <alignment horizontal="left" vertical="center"/>
    </xf>
    <xf numFmtId="171" fontId="22" fillId="0" borderId="11" xfId="0" applyNumberFormat="1" applyFont="1" applyBorder="1" applyAlignment="1">
      <alignment horizontal="center" vertical="center" wrapText="1"/>
    </xf>
    <xf numFmtId="171" fontId="22" fillId="0" borderId="12" xfId="0" applyNumberFormat="1" applyFont="1" applyBorder="1" applyAlignment="1">
      <alignment horizontal="center" vertical="center" wrapText="1"/>
    </xf>
    <xf numFmtId="171" fontId="22" fillId="0" borderId="13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Βασικό_Φύλλο3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7</xdr:col>
      <xdr:colOff>0</xdr:colOff>
      <xdr:row>0</xdr:row>
      <xdr:rowOff>571500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685800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2</xdr:col>
      <xdr:colOff>0</xdr:colOff>
      <xdr:row>0</xdr:row>
      <xdr:rowOff>514350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28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3.140625" style="7" bestFit="1" customWidth="1"/>
    <col min="2" max="2" width="6.140625" style="7" customWidth="1"/>
    <col min="3" max="3" width="7.140625" style="7" customWidth="1"/>
    <col min="4" max="4" width="10.28125" style="7" customWidth="1"/>
    <col min="5" max="5" width="22.140625" style="7" customWidth="1"/>
    <col min="6" max="6" width="8.57421875" style="7" customWidth="1"/>
    <col min="7" max="7" width="31.57421875" style="9" customWidth="1"/>
    <col min="8" max="8" width="6.57421875" style="9" customWidth="1"/>
    <col min="9" max="9" width="6.00390625" style="9" customWidth="1"/>
    <col min="10" max="10" width="5.8515625" style="7" customWidth="1"/>
    <col min="11" max="12" width="7.00390625" style="7" customWidth="1"/>
    <col min="13" max="14" width="4.57421875" style="10" bestFit="1" customWidth="1"/>
    <col min="15" max="16" width="4.57421875" style="11" bestFit="1" customWidth="1"/>
    <col min="17" max="18" width="4.57421875" style="10" bestFit="1" customWidth="1"/>
    <col min="19" max="19" width="5.57421875" style="7" customWidth="1"/>
    <col min="20" max="20" width="6.421875" style="7" customWidth="1"/>
    <col min="21" max="21" width="9.7109375" style="12" customWidth="1"/>
    <col min="22" max="22" width="6.421875" style="7" bestFit="1" customWidth="1"/>
    <col min="23" max="23" width="10.7109375" style="7" customWidth="1"/>
    <col min="24" max="24" width="7.421875" style="7" customWidth="1"/>
    <col min="25" max="25" width="11.57421875" style="7" customWidth="1"/>
    <col min="26" max="26" width="7.00390625" style="7" customWidth="1"/>
    <col min="27" max="27" width="9.8515625" style="7" customWidth="1"/>
    <col min="28" max="16384" width="9.140625" style="7" customWidth="1"/>
  </cols>
  <sheetData>
    <row r="1" spans="1:25" ht="4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9"/>
      <c r="L1" s="69"/>
      <c r="M1" s="69"/>
      <c r="N1" s="69"/>
      <c r="O1" s="3"/>
      <c r="P1" s="4"/>
      <c r="Q1" s="5"/>
      <c r="R1" s="1"/>
      <c r="S1" s="1"/>
      <c r="T1" s="1"/>
      <c r="U1" s="6"/>
      <c r="V1" s="1"/>
      <c r="W1" s="1"/>
      <c r="X1" s="5"/>
      <c r="Y1" s="5"/>
    </row>
    <row r="2" spans="1:26" ht="11.2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8"/>
      <c r="L2" s="8"/>
      <c r="M2" s="1"/>
      <c r="N2" s="2"/>
      <c r="O2" s="3"/>
      <c r="P2" s="4"/>
      <c r="Q2" s="5"/>
      <c r="R2" s="70" t="s">
        <v>38</v>
      </c>
      <c r="S2" s="70"/>
      <c r="T2" s="70"/>
      <c r="U2" s="70"/>
      <c r="V2" s="70"/>
      <c r="W2" s="70"/>
      <c r="X2" s="70"/>
      <c r="Y2" s="70"/>
      <c r="Z2" s="70"/>
    </row>
    <row r="3" spans="1:26" ht="11.25" customHeight="1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68"/>
      <c r="K3" s="8"/>
      <c r="L3" s="8"/>
      <c r="M3" s="1"/>
      <c r="N3" s="2"/>
      <c r="O3" s="3"/>
      <c r="P3" s="4"/>
      <c r="Q3" s="5"/>
      <c r="R3" s="71"/>
      <c r="S3" s="70"/>
      <c r="T3" s="70"/>
      <c r="U3" s="70"/>
      <c r="V3" s="70"/>
      <c r="W3" s="70"/>
      <c r="X3" s="70"/>
      <c r="Y3" s="70"/>
      <c r="Z3" s="70"/>
    </row>
    <row r="4" spans="1:25" ht="11.25" customHeight="1">
      <c r="A4" s="68" t="s">
        <v>14</v>
      </c>
      <c r="B4" s="68"/>
      <c r="C4" s="68"/>
      <c r="D4" s="68"/>
      <c r="E4" s="68"/>
      <c r="F4" s="68"/>
      <c r="G4" s="68"/>
      <c r="H4" s="68"/>
      <c r="I4" s="68"/>
      <c r="J4" s="68"/>
      <c r="K4" s="8"/>
      <c r="L4" s="8"/>
      <c r="M4" s="1"/>
      <c r="N4" s="2"/>
      <c r="O4" s="3"/>
      <c r="P4" s="4"/>
      <c r="Q4" s="5"/>
      <c r="R4" s="1"/>
      <c r="S4" s="1"/>
      <c r="T4" s="1"/>
      <c r="U4" s="6"/>
      <c r="V4" s="1"/>
      <c r="W4" s="1"/>
      <c r="X4" s="5"/>
      <c r="Y4" s="5"/>
    </row>
    <row r="5" spans="1:25" ht="11.25" customHeight="1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8"/>
      <c r="L5" s="8"/>
      <c r="M5" s="1"/>
      <c r="N5" s="2"/>
      <c r="O5" s="3"/>
      <c r="P5" s="4"/>
      <c r="Q5" s="5"/>
      <c r="R5" s="1"/>
      <c r="S5" s="1"/>
      <c r="T5" s="1"/>
      <c r="U5" s="6"/>
      <c r="V5" s="1"/>
      <c r="W5" s="1"/>
      <c r="X5" s="5"/>
      <c r="Y5" s="5"/>
    </row>
    <row r="6" ht="12" customHeight="1"/>
    <row r="7" spans="1:27" ht="24.75" customHeight="1">
      <c r="A7" s="64" t="s">
        <v>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</row>
    <row r="8" spans="1:27" ht="26.25" customHeight="1">
      <c r="A8" s="64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</row>
    <row r="9" spans="1:27" ht="15.75" customHeight="1">
      <c r="A9" s="72" t="s">
        <v>0</v>
      </c>
      <c r="B9" s="78" t="s">
        <v>5</v>
      </c>
      <c r="C9" s="80" t="s">
        <v>16</v>
      </c>
      <c r="D9" s="78" t="s">
        <v>17</v>
      </c>
      <c r="E9" s="78" t="s">
        <v>11</v>
      </c>
      <c r="F9" s="78" t="s">
        <v>7</v>
      </c>
      <c r="G9" s="72" t="s">
        <v>6</v>
      </c>
      <c r="H9" s="78" t="s">
        <v>36</v>
      </c>
      <c r="I9" s="78" t="s">
        <v>37</v>
      </c>
      <c r="J9" s="78" t="s">
        <v>27</v>
      </c>
      <c r="K9" s="78" t="s">
        <v>25</v>
      </c>
      <c r="L9" s="78" t="s">
        <v>26</v>
      </c>
      <c r="M9" s="83" t="s">
        <v>4</v>
      </c>
      <c r="N9" s="83"/>
      <c r="O9" s="83"/>
      <c r="P9" s="83"/>
      <c r="Q9" s="83"/>
      <c r="R9" s="83"/>
      <c r="S9" s="73" t="s">
        <v>10</v>
      </c>
      <c r="T9" s="79" t="s">
        <v>35</v>
      </c>
      <c r="U9" s="79" t="s">
        <v>30</v>
      </c>
      <c r="V9" s="74" t="s">
        <v>19</v>
      </c>
      <c r="W9" s="74" t="s">
        <v>24</v>
      </c>
      <c r="X9" s="74" t="s">
        <v>31</v>
      </c>
      <c r="Y9" s="74" t="s">
        <v>32</v>
      </c>
      <c r="Z9" s="75" t="s">
        <v>21</v>
      </c>
      <c r="AA9" s="74" t="s">
        <v>28</v>
      </c>
    </row>
    <row r="10" spans="1:27" ht="28.5" customHeight="1">
      <c r="A10" s="72"/>
      <c r="B10" s="78"/>
      <c r="C10" s="81"/>
      <c r="D10" s="78"/>
      <c r="E10" s="78"/>
      <c r="F10" s="78"/>
      <c r="G10" s="72"/>
      <c r="H10" s="78"/>
      <c r="I10" s="78"/>
      <c r="J10" s="78"/>
      <c r="K10" s="78"/>
      <c r="L10" s="78"/>
      <c r="M10" s="72" t="s">
        <v>1</v>
      </c>
      <c r="N10" s="72"/>
      <c r="O10" s="84" t="s">
        <v>2</v>
      </c>
      <c r="P10" s="84"/>
      <c r="Q10" s="72" t="s">
        <v>3</v>
      </c>
      <c r="R10" s="72"/>
      <c r="S10" s="73"/>
      <c r="T10" s="79"/>
      <c r="U10" s="79"/>
      <c r="V10" s="74"/>
      <c r="W10" s="74"/>
      <c r="X10" s="74"/>
      <c r="Y10" s="74"/>
      <c r="Z10" s="76"/>
      <c r="AA10" s="74"/>
    </row>
    <row r="11" spans="1:27" ht="57.75" customHeight="1">
      <c r="A11" s="72"/>
      <c r="B11" s="78"/>
      <c r="C11" s="82"/>
      <c r="D11" s="78"/>
      <c r="E11" s="78"/>
      <c r="F11" s="78"/>
      <c r="G11" s="72"/>
      <c r="H11" s="78"/>
      <c r="I11" s="78"/>
      <c r="J11" s="78"/>
      <c r="K11" s="78"/>
      <c r="L11" s="78"/>
      <c r="M11" s="18" t="s">
        <v>18</v>
      </c>
      <c r="N11" s="16" t="s">
        <v>8</v>
      </c>
      <c r="O11" s="18" t="s">
        <v>18</v>
      </c>
      <c r="P11" s="15" t="s">
        <v>9</v>
      </c>
      <c r="Q11" s="18" t="s">
        <v>18</v>
      </c>
      <c r="R11" s="16" t="s">
        <v>9</v>
      </c>
      <c r="S11" s="73"/>
      <c r="T11" s="79"/>
      <c r="U11" s="79"/>
      <c r="V11" s="74"/>
      <c r="W11" s="74"/>
      <c r="X11" s="74"/>
      <c r="Y11" s="74"/>
      <c r="Z11" s="77"/>
      <c r="AA11" s="74"/>
    </row>
    <row r="12" spans="1:27" s="33" customFormat="1" ht="33">
      <c r="A12" s="19">
        <v>1</v>
      </c>
      <c r="B12" s="20"/>
      <c r="C12" s="49" t="s">
        <v>20</v>
      </c>
      <c r="D12" s="49" t="s">
        <v>39</v>
      </c>
      <c r="E12" s="49" t="s">
        <v>40</v>
      </c>
      <c r="F12" s="49" t="s">
        <v>41</v>
      </c>
      <c r="G12" s="50" t="s">
        <v>42</v>
      </c>
      <c r="H12" s="21" t="s">
        <v>45</v>
      </c>
      <c r="I12" s="21" t="s">
        <v>46</v>
      </c>
      <c r="J12" s="20">
        <v>47</v>
      </c>
      <c r="K12" s="51">
        <v>22.8</v>
      </c>
      <c r="L12" s="51">
        <v>45.6</v>
      </c>
      <c r="M12" s="51">
        <v>12.8</v>
      </c>
      <c r="N12" s="24"/>
      <c r="O12" s="51">
        <v>10</v>
      </c>
      <c r="P12" s="26"/>
      <c r="Q12" s="23"/>
      <c r="R12" s="24"/>
      <c r="S12" s="27">
        <v>2</v>
      </c>
      <c r="T12" s="52">
        <v>90.52</v>
      </c>
      <c r="U12" s="52">
        <v>157.11</v>
      </c>
      <c r="V12" s="29">
        <f aca="true" t="shared" si="0" ref="V12:V23">ROUND(U12*13/100,2)</f>
        <v>20.42</v>
      </c>
      <c r="W12" s="29">
        <f aca="true" t="shared" si="1" ref="W12:W23">U12+V12</f>
        <v>177.53000000000003</v>
      </c>
      <c r="X12" s="30">
        <v>109</v>
      </c>
      <c r="Y12" s="31">
        <f aca="true" t="shared" si="2" ref="Y12:Y23">ROUND(W12*X12,2)</f>
        <v>19350.77</v>
      </c>
      <c r="Z12" s="32" t="s">
        <v>43</v>
      </c>
      <c r="AA12" s="32" t="s">
        <v>44</v>
      </c>
    </row>
    <row r="13" spans="1:27" s="33" customFormat="1" ht="29.25">
      <c r="A13" s="34">
        <v>2</v>
      </c>
      <c r="B13" s="20"/>
      <c r="C13" s="20" t="s">
        <v>22</v>
      </c>
      <c r="D13" s="35" t="s">
        <v>47</v>
      </c>
      <c r="E13" s="13" t="s">
        <v>48</v>
      </c>
      <c r="F13" s="13" t="s">
        <v>49</v>
      </c>
      <c r="G13" s="36" t="s">
        <v>50</v>
      </c>
      <c r="H13" s="36" t="s">
        <v>51</v>
      </c>
      <c r="I13" s="53">
        <v>0.08333333333333333</v>
      </c>
      <c r="J13" s="17">
        <v>37</v>
      </c>
      <c r="K13" s="22">
        <v>7.81</v>
      </c>
      <c r="L13" s="22">
        <v>15.62</v>
      </c>
      <c r="M13" s="37"/>
      <c r="N13" s="37"/>
      <c r="O13" s="37">
        <v>7.81</v>
      </c>
      <c r="P13" s="37"/>
      <c r="Q13" s="37"/>
      <c r="R13" s="37"/>
      <c r="S13" s="38">
        <v>2</v>
      </c>
      <c r="T13" s="28"/>
      <c r="U13" s="28">
        <v>52.52</v>
      </c>
      <c r="V13" s="29">
        <f t="shared" si="0"/>
        <v>6.83</v>
      </c>
      <c r="W13" s="29">
        <f t="shared" si="1"/>
        <v>59.35</v>
      </c>
      <c r="X13" s="30">
        <v>109</v>
      </c>
      <c r="Y13" s="31">
        <f t="shared" si="2"/>
        <v>6469.15</v>
      </c>
      <c r="Z13" s="32" t="s">
        <v>43</v>
      </c>
      <c r="AA13" s="32" t="s">
        <v>44</v>
      </c>
    </row>
    <row r="14" spans="1:27" s="33" customFormat="1" ht="87.75">
      <c r="A14" s="19">
        <v>3</v>
      </c>
      <c r="B14" s="20"/>
      <c r="C14" s="20" t="s">
        <v>52</v>
      </c>
      <c r="D14" s="35" t="s">
        <v>47</v>
      </c>
      <c r="E14" s="35" t="s">
        <v>53</v>
      </c>
      <c r="F14" s="35" t="s">
        <v>41</v>
      </c>
      <c r="G14" s="36" t="s">
        <v>54</v>
      </c>
      <c r="H14" s="36" t="s">
        <v>55</v>
      </c>
      <c r="I14" s="36">
        <v>12.25</v>
      </c>
      <c r="J14" s="35">
        <v>20</v>
      </c>
      <c r="K14" s="22">
        <v>42.6</v>
      </c>
      <c r="L14" s="22">
        <v>85.2</v>
      </c>
      <c r="M14" s="37">
        <v>24.1</v>
      </c>
      <c r="N14" s="37"/>
      <c r="O14" s="37">
        <v>18.5</v>
      </c>
      <c r="P14" s="37"/>
      <c r="Q14" s="37"/>
      <c r="R14" s="37"/>
      <c r="S14" s="38">
        <v>2</v>
      </c>
      <c r="T14" s="28"/>
      <c r="U14" s="28">
        <v>228.2</v>
      </c>
      <c r="V14" s="29">
        <f t="shared" si="0"/>
        <v>29.67</v>
      </c>
      <c r="W14" s="29">
        <f t="shared" si="1"/>
        <v>257.87</v>
      </c>
      <c r="X14" s="30">
        <v>109</v>
      </c>
      <c r="Y14" s="31">
        <f t="shared" si="2"/>
        <v>28107.83</v>
      </c>
      <c r="Z14" s="32" t="s">
        <v>61</v>
      </c>
      <c r="AA14" s="32" t="s">
        <v>62</v>
      </c>
    </row>
    <row r="15" spans="1:29" s="39" customFormat="1" ht="24.75">
      <c r="A15" s="54">
        <f>A14+1</f>
        <v>4</v>
      </c>
      <c r="B15" s="55"/>
      <c r="C15" s="55" t="s">
        <v>63</v>
      </c>
      <c r="D15" s="55" t="s">
        <v>39</v>
      </c>
      <c r="E15" s="56" t="s">
        <v>56</v>
      </c>
      <c r="F15" s="56" t="s">
        <v>57</v>
      </c>
      <c r="G15" s="57" t="s">
        <v>58</v>
      </c>
      <c r="H15" s="57"/>
      <c r="I15" s="57"/>
      <c r="J15" s="55">
        <v>25</v>
      </c>
      <c r="K15" s="58">
        <f>M15+N15+O15+P15+Q15+R15</f>
        <v>15.4</v>
      </c>
      <c r="L15" s="58">
        <f aca="true" t="shared" si="3" ref="L15:L23">K15*S15</f>
        <v>30.8</v>
      </c>
      <c r="M15" s="58"/>
      <c r="N15" s="58"/>
      <c r="O15" s="58">
        <v>6.6</v>
      </c>
      <c r="P15" s="58">
        <v>8.8</v>
      </c>
      <c r="Q15" s="58"/>
      <c r="R15" s="58"/>
      <c r="S15" s="59">
        <v>2</v>
      </c>
      <c r="T15" s="60">
        <v>0</v>
      </c>
      <c r="U15" s="60">
        <v>86.61</v>
      </c>
      <c r="V15" s="58">
        <f t="shared" si="0"/>
        <v>11.26</v>
      </c>
      <c r="W15" s="58">
        <f t="shared" si="1"/>
        <v>97.87</v>
      </c>
      <c r="X15" s="61">
        <v>109</v>
      </c>
      <c r="Y15" s="62">
        <f t="shared" si="2"/>
        <v>10667.83</v>
      </c>
      <c r="Z15" s="63" t="s">
        <v>59</v>
      </c>
      <c r="AA15" s="63" t="s">
        <v>60</v>
      </c>
      <c r="AB15" s="63"/>
      <c r="AC15" s="63"/>
    </row>
    <row r="16" spans="1:27" s="39" customFormat="1" ht="58.5">
      <c r="A16" s="34">
        <v>5</v>
      </c>
      <c r="B16" s="20"/>
      <c r="C16" s="20" t="s">
        <v>22</v>
      </c>
      <c r="D16" s="13" t="s">
        <v>47</v>
      </c>
      <c r="E16" s="35" t="s">
        <v>64</v>
      </c>
      <c r="F16" s="13" t="s">
        <v>41</v>
      </c>
      <c r="G16" s="36" t="s">
        <v>65</v>
      </c>
      <c r="H16" s="36" t="s">
        <v>66</v>
      </c>
      <c r="I16" s="36">
        <v>12.25</v>
      </c>
      <c r="J16" s="13">
        <v>13</v>
      </c>
      <c r="K16" s="22">
        <v>22.1</v>
      </c>
      <c r="L16" s="22">
        <v>44.2</v>
      </c>
      <c r="M16" s="37">
        <v>22.1</v>
      </c>
      <c r="N16" s="37"/>
      <c r="O16" s="37"/>
      <c r="P16" s="37"/>
      <c r="Q16" s="37"/>
      <c r="R16" s="37"/>
      <c r="S16" s="38">
        <v>2</v>
      </c>
      <c r="T16" s="28">
        <v>0</v>
      </c>
      <c r="U16" s="28">
        <v>152.55</v>
      </c>
      <c r="V16" s="29">
        <f t="shared" si="0"/>
        <v>19.83</v>
      </c>
      <c r="W16" s="29">
        <f t="shared" si="1"/>
        <v>172.38</v>
      </c>
      <c r="X16" s="30">
        <v>109</v>
      </c>
      <c r="Y16" s="31">
        <f t="shared" si="2"/>
        <v>18789.42</v>
      </c>
      <c r="Z16" s="32" t="s">
        <v>61</v>
      </c>
      <c r="AA16" s="32" t="s">
        <v>62</v>
      </c>
    </row>
    <row r="17" spans="1:27" s="39" customFormat="1" ht="97.5">
      <c r="A17" s="19">
        <v>6</v>
      </c>
      <c r="B17" s="20"/>
      <c r="C17" s="13" t="s">
        <v>22</v>
      </c>
      <c r="D17" s="20" t="s">
        <v>47</v>
      </c>
      <c r="E17" s="35" t="s">
        <v>53</v>
      </c>
      <c r="F17" s="13" t="s">
        <v>41</v>
      </c>
      <c r="G17" s="21" t="s">
        <v>67</v>
      </c>
      <c r="H17" s="21" t="s">
        <v>66</v>
      </c>
      <c r="I17" s="21">
        <v>12.25</v>
      </c>
      <c r="J17" s="20">
        <v>20</v>
      </c>
      <c r="K17" s="22">
        <v>36.49</v>
      </c>
      <c r="L17" s="22">
        <v>72.98</v>
      </c>
      <c r="M17" s="23">
        <v>24.19</v>
      </c>
      <c r="N17" s="24"/>
      <c r="O17" s="25">
        <v>12.3</v>
      </c>
      <c r="P17" s="26"/>
      <c r="Q17" s="23"/>
      <c r="R17" s="24"/>
      <c r="S17" s="27">
        <v>2</v>
      </c>
      <c r="T17" s="28">
        <v>0</v>
      </c>
      <c r="U17" s="28">
        <v>208.76</v>
      </c>
      <c r="V17" s="29">
        <f t="shared" si="0"/>
        <v>27.14</v>
      </c>
      <c r="W17" s="29">
        <f t="shared" si="1"/>
        <v>235.89999999999998</v>
      </c>
      <c r="X17" s="30">
        <v>109</v>
      </c>
      <c r="Y17" s="31">
        <f t="shared" si="2"/>
        <v>25713.1</v>
      </c>
      <c r="Z17" s="32" t="s">
        <v>61</v>
      </c>
      <c r="AA17" s="32" t="s">
        <v>62</v>
      </c>
    </row>
    <row r="18" spans="1:27" s="39" customFormat="1" ht="58.5">
      <c r="A18" s="19">
        <v>7</v>
      </c>
      <c r="B18" s="20"/>
      <c r="C18" s="13" t="s">
        <v>63</v>
      </c>
      <c r="D18" s="20" t="s">
        <v>39</v>
      </c>
      <c r="E18" s="14" t="s">
        <v>68</v>
      </c>
      <c r="F18" s="13" t="s">
        <v>41</v>
      </c>
      <c r="G18" s="21" t="s">
        <v>69</v>
      </c>
      <c r="H18" s="21" t="s">
        <v>70</v>
      </c>
      <c r="I18" s="21"/>
      <c r="J18" s="20">
        <v>14</v>
      </c>
      <c r="K18" s="22">
        <v>46.6</v>
      </c>
      <c r="L18" s="22">
        <v>93.2</v>
      </c>
      <c r="M18" s="23">
        <v>11.8</v>
      </c>
      <c r="N18" s="24"/>
      <c r="O18" s="25">
        <v>34.8</v>
      </c>
      <c r="P18" s="26"/>
      <c r="Q18" s="23"/>
      <c r="R18" s="24"/>
      <c r="S18" s="27">
        <v>2</v>
      </c>
      <c r="T18" s="28">
        <v>0</v>
      </c>
      <c r="U18" s="28">
        <v>198.38</v>
      </c>
      <c r="V18" s="29">
        <f t="shared" si="0"/>
        <v>25.79</v>
      </c>
      <c r="W18" s="29">
        <f t="shared" si="1"/>
        <v>224.17</v>
      </c>
      <c r="X18" s="30">
        <v>109</v>
      </c>
      <c r="Y18" s="31">
        <f t="shared" si="2"/>
        <v>24434.53</v>
      </c>
      <c r="Z18" s="32" t="s">
        <v>61</v>
      </c>
      <c r="AA18" s="32" t="s">
        <v>62</v>
      </c>
    </row>
    <row r="19" spans="1:27" ht="9.75">
      <c r="A19" s="34">
        <v>8</v>
      </c>
      <c r="B19" s="20"/>
      <c r="C19" s="13" t="s">
        <v>22</v>
      </c>
      <c r="D19" s="20"/>
      <c r="E19" s="14"/>
      <c r="F19" s="13"/>
      <c r="G19" s="21"/>
      <c r="H19" s="21"/>
      <c r="I19" s="21"/>
      <c r="J19" s="20"/>
      <c r="K19" s="22">
        <f>M19+N19+O19+P19+Q19+R19</f>
        <v>0</v>
      </c>
      <c r="L19" s="22">
        <f t="shared" si="3"/>
        <v>0</v>
      </c>
      <c r="M19" s="23"/>
      <c r="N19" s="24"/>
      <c r="O19" s="25"/>
      <c r="P19" s="26"/>
      <c r="Q19" s="23"/>
      <c r="R19" s="24"/>
      <c r="S19" s="27"/>
      <c r="T19" s="28"/>
      <c r="U19" s="28"/>
      <c r="V19" s="29">
        <f t="shared" si="0"/>
        <v>0</v>
      </c>
      <c r="W19" s="29">
        <f t="shared" si="1"/>
        <v>0</v>
      </c>
      <c r="X19" s="30">
        <v>109</v>
      </c>
      <c r="Y19" s="31">
        <f t="shared" si="2"/>
        <v>0</v>
      </c>
      <c r="Z19" s="32"/>
      <c r="AA19" s="32"/>
    </row>
    <row r="20" spans="1:27" ht="9.75">
      <c r="A20" s="19">
        <v>9</v>
      </c>
      <c r="B20" s="35"/>
      <c r="C20" s="13" t="s">
        <v>22</v>
      </c>
      <c r="D20" s="35"/>
      <c r="E20" s="35"/>
      <c r="F20" s="35"/>
      <c r="G20" s="36"/>
      <c r="H20" s="36"/>
      <c r="I20" s="36"/>
      <c r="J20" s="35"/>
      <c r="K20" s="22">
        <f>M20+N20+O20+P20+Q20+R20</f>
        <v>0</v>
      </c>
      <c r="L20" s="22">
        <f t="shared" si="3"/>
        <v>0</v>
      </c>
      <c r="M20" s="37"/>
      <c r="N20" s="37"/>
      <c r="O20" s="37"/>
      <c r="P20" s="37"/>
      <c r="Q20" s="37"/>
      <c r="R20" s="37"/>
      <c r="S20" s="38"/>
      <c r="T20" s="28"/>
      <c r="U20" s="28"/>
      <c r="V20" s="29">
        <f t="shared" si="0"/>
        <v>0</v>
      </c>
      <c r="W20" s="29">
        <f t="shared" si="1"/>
        <v>0</v>
      </c>
      <c r="X20" s="30">
        <v>109</v>
      </c>
      <c r="Y20" s="31">
        <f t="shared" si="2"/>
        <v>0</v>
      </c>
      <c r="Z20" s="32"/>
      <c r="AA20" s="32"/>
    </row>
    <row r="21" spans="1:27" ht="9.75">
      <c r="A21" s="19">
        <v>10</v>
      </c>
      <c r="B21" s="35"/>
      <c r="C21" s="13" t="s">
        <v>22</v>
      </c>
      <c r="D21" s="35"/>
      <c r="E21" s="35"/>
      <c r="F21" s="35"/>
      <c r="G21" s="36"/>
      <c r="H21" s="36"/>
      <c r="I21" s="36"/>
      <c r="J21" s="35"/>
      <c r="K21" s="22">
        <f>M21+N21+O21+P21+Q21+R21</f>
        <v>0</v>
      </c>
      <c r="L21" s="22">
        <f t="shared" si="3"/>
        <v>0</v>
      </c>
      <c r="M21" s="37"/>
      <c r="N21" s="37"/>
      <c r="O21" s="37"/>
      <c r="P21" s="37"/>
      <c r="Q21" s="37"/>
      <c r="R21" s="37"/>
      <c r="S21" s="38"/>
      <c r="T21" s="28"/>
      <c r="U21" s="28"/>
      <c r="V21" s="29">
        <f t="shared" si="0"/>
        <v>0</v>
      </c>
      <c r="W21" s="29">
        <f t="shared" si="1"/>
        <v>0</v>
      </c>
      <c r="X21" s="30">
        <v>109</v>
      </c>
      <c r="Y21" s="31">
        <f t="shared" si="2"/>
        <v>0</v>
      </c>
      <c r="Z21" s="32"/>
      <c r="AA21" s="32"/>
    </row>
    <row r="22" spans="1:27" s="46" customFormat="1" ht="9.75">
      <c r="A22" s="34">
        <v>11</v>
      </c>
      <c r="B22" s="40"/>
      <c r="C22" s="41" t="s">
        <v>20</v>
      </c>
      <c r="D22" s="40"/>
      <c r="E22" s="40"/>
      <c r="F22" s="17"/>
      <c r="G22" s="42"/>
      <c r="H22" s="42"/>
      <c r="I22" s="42"/>
      <c r="J22" s="40"/>
      <c r="K22" s="22">
        <f>M22+N22+O22+P22+Q22+R22</f>
        <v>0</v>
      </c>
      <c r="L22" s="22">
        <f t="shared" si="3"/>
        <v>0</v>
      </c>
      <c r="M22" s="43"/>
      <c r="N22" s="43"/>
      <c r="O22" s="43"/>
      <c r="P22" s="43"/>
      <c r="Q22" s="43"/>
      <c r="R22" s="43"/>
      <c r="S22" s="40"/>
      <c r="T22" s="28"/>
      <c r="U22" s="44"/>
      <c r="V22" s="29">
        <f t="shared" si="0"/>
        <v>0</v>
      </c>
      <c r="W22" s="29">
        <f t="shared" si="1"/>
        <v>0</v>
      </c>
      <c r="X22" s="30">
        <v>109</v>
      </c>
      <c r="Y22" s="31">
        <f t="shared" si="2"/>
        <v>0</v>
      </c>
      <c r="Z22" s="45"/>
      <c r="AA22" s="45"/>
    </row>
    <row r="23" spans="1:27" ht="9.75">
      <c r="A23" s="19">
        <v>12</v>
      </c>
      <c r="B23" s="40"/>
      <c r="C23" s="41" t="s">
        <v>20</v>
      </c>
      <c r="D23" s="40"/>
      <c r="E23" s="40"/>
      <c r="F23" s="17"/>
      <c r="G23" s="42"/>
      <c r="H23" s="42"/>
      <c r="I23" s="42"/>
      <c r="J23" s="40"/>
      <c r="K23" s="22">
        <f>M23+N23+O23+P23+Q23+R23</f>
        <v>0</v>
      </c>
      <c r="L23" s="22">
        <f t="shared" si="3"/>
        <v>0</v>
      </c>
      <c r="M23" s="43"/>
      <c r="N23" s="43"/>
      <c r="O23" s="43"/>
      <c r="P23" s="43"/>
      <c r="Q23" s="43"/>
      <c r="R23" s="43"/>
      <c r="S23" s="40"/>
      <c r="T23" s="28"/>
      <c r="U23" s="28"/>
      <c r="V23" s="29">
        <f t="shared" si="0"/>
        <v>0</v>
      </c>
      <c r="W23" s="29">
        <f t="shared" si="1"/>
        <v>0</v>
      </c>
      <c r="X23" s="30">
        <v>109</v>
      </c>
      <c r="Y23" s="31">
        <f t="shared" si="2"/>
        <v>0</v>
      </c>
      <c r="Z23" s="45"/>
      <c r="AA23" s="45"/>
    </row>
    <row r="24" spans="1:27" ht="17.25" customHeight="1">
      <c r="A24" s="85" t="s">
        <v>23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47">
        <f>SUM(U12:U23)</f>
        <v>1084.13</v>
      </c>
      <c r="V24" s="47">
        <f>SUM(V12:V23)</f>
        <v>140.94</v>
      </c>
      <c r="W24" s="47">
        <f>SUM(W12:W23)</f>
        <v>1225.07</v>
      </c>
      <c r="X24" s="47"/>
      <c r="Y24" s="47">
        <f>SUM(Y12:Y23)</f>
        <v>133532.63</v>
      </c>
      <c r="Z24" s="94"/>
      <c r="AA24" s="95"/>
    </row>
    <row r="25" spans="1:27" ht="15" customHeigh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91"/>
      <c r="V25" s="92"/>
      <c r="W25" s="92"/>
      <c r="X25" s="92"/>
      <c r="Y25" s="92"/>
      <c r="Z25" s="92"/>
      <c r="AA25" s="93"/>
    </row>
    <row r="26" spans="1:27" s="48" customFormat="1" ht="15.75" customHeight="1">
      <c r="A26" s="85" t="s">
        <v>33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8">
        <f>Y24</f>
        <v>133532.63</v>
      </c>
      <c r="V26" s="89"/>
      <c r="W26" s="89"/>
      <c r="X26" s="89"/>
      <c r="Y26" s="89"/>
      <c r="Z26" s="89"/>
      <c r="AA26" s="90"/>
    </row>
    <row r="27" spans="1:27" s="33" customFormat="1" ht="15" customHeight="1">
      <c r="A27" s="85" t="s">
        <v>34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8">
        <f>ROUND(U26*(20/100),2)</f>
        <v>26706.53</v>
      </c>
      <c r="V27" s="89"/>
      <c r="W27" s="89"/>
      <c r="X27" s="89"/>
      <c r="Y27" s="89"/>
      <c r="Z27" s="89"/>
      <c r="AA27" s="90"/>
    </row>
    <row r="28" spans="1:27" s="48" customFormat="1" ht="15.75" customHeight="1">
      <c r="A28" s="85" t="s">
        <v>29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8">
        <f>U26+U27</f>
        <v>160239.16</v>
      </c>
      <c r="V28" s="89"/>
      <c r="W28" s="89"/>
      <c r="X28" s="89"/>
      <c r="Y28" s="89"/>
      <c r="Z28" s="89"/>
      <c r="AA28" s="90"/>
    </row>
  </sheetData>
  <sheetProtection/>
  <autoFilter ref="A11:AA11"/>
  <mergeCells count="45">
    <mergeCell ref="U28:AA28"/>
    <mergeCell ref="U27:AA27"/>
    <mergeCell ref="Z24:AA24"/>
    <mergeCell ref="AA9:AA11"/>
    <mergeCell ref="V9:V11"/>
    <mergeCell ref="D9:D11"/>
    <mergeCell ref="E9:E11"/>
    <mergeCell ref="F9:F11"/>
    <mergeCell ref="U26:AA26"/>
    <mergeCell ref="U25:AA25"/>
    <mergeCell ref="Y9:Y11"/>
    <mergeCell ref="T9:T11"/>
    <mergeCell ref="K9:K11"/>
    <mergeCell ref="L9:L11"/>
    <mergeCell ref="G9:G11"/>
    <mergeCell ref="A28:T28"/>
    <mergeCell ref="A27:T27"/>
    <mergeCell ref="A24:T24"/>
    <mergeCell ref="A25:T25"/>
    <mergeCell ref="A26:T26"/>
    <mergeCell ref="Q10:R10"/>
    <mergeCell ref="J9:J11"/>
    <mergeCell ref="H9:H11"/>
    <mergeCell ref="M9:R9"/>
    <mergeCell ref="O10:P10"/>
    <mergeCell ref="A9:A11"/>
    <mergeCell ref="S9:S11"/>
    <mergeCell ref="W9:W11"/>
    <mergeCell ref="Z9:Z11"/>
    <mergeCell ref="M10:N10"/>
    <mergeCell ref="B9:B11"/>
    <mergeCell ref="X9:X11"/>
    <mergeCell ref="I9:I11"/>
    <mergeCell ref="U9:U11"/>
    <mergeCell ref="C9:C11"/>
    <mergeCell ref="A7:AA7"/>
    <mergeCell ref="A8:AA8"/>
    <mergeCell ref="A1:J1"/>
    <mergeCell ref="A2:J2"/>
    <mergeCell ref="A3:J3"/>
    <mergeCell ref="A4:J4"/>
    <mergeCell ref="K1:N1"/>
    <mergeCell ref="R2:Z2"/>
    <mergeCell ref="R3:Z3"/>
    <mergeCell ref="A5:J5"/>
  </mergeCells>
  <printOptions/>
  <pageMargins left="0.2362204724409449" right="0.1968503937007874" top="0.39" bottom="0.37" header="0.33" footer="0.28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ntsomak</cp:lastModifiedBy>
  <cp:lastPrinted>2014-09-16T09:57:48Z</cp:lastPrinted>
  <dcterms:created xsi:type="dcterms:W3CDTF">2013-10-03T04:51:20Z</dcterms:created>
  <dcterms:modified xsi:type="dcterms:W3CDTF">2014-09-16T10:55:38Z</dcterms:modified>
  <cp:category/>
  <cp:version/>
  <cp:contentType/>
  <cp:contentStatus/>
</cp:coreProperties>
</file>