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workbookProtection workbookPassword="8F1D" lockStructure="1"/>
  <bookViews>
    <workbookView xWindow="480" yWindow="135" windowWidth="18195" windowHeight="11760"/>
  </bookViews>
  <sheets>
    <sheet name="ΠΡΟΥΠΟΛΟΓΙΣΜΟΣ ΠΡΟΤΑΣΗΣ" sheetId="4" r:id="rId1"/>
    <sheet name="ΕΛΕΓΧΟΣ ΑΘΡΟΙΣΜΑΤΩΝ" sheetId="7" r:id="rId2"/>
    <sheet name="ΒΑΣΙΚΑ ΣΤΟΙΧΕΙΑ" sheetId="6" state="hidden" r:id="rId3"/>
  </sheets>
  <definedNames>
    <definedName name="_xlnm._FilterDatabase" localSheetId="0" hidden="1">'ΠΡΟΥΠΟΛΟΓΙΣΜΟΣ ΠΡΟΤΑΣΗΣ'!$A$7:$G$37</definedName>
    <definedName name="DAPCODES">'ΒΑΣΙΚΑ ΣΤΟΙΧΕΙΑ'!$B$2:$B$44</definedName>
    <definedName name="DIMDAP">'ΠΡΟΥΠΟΛΟΓΙΣΜΟΣ ΠΡΟΤΑΣΗΣ'!$G$8:$G$57</definedName>
    <definedName name="DPNS">'ΠΡΟΥΠΟΛΟΓΙΣΜΟΣ ΠΡΟΤΑΣΗΣ'!$E$8:$E$57</definedName>
    <definedName name="KAT_DAPANWN">'ΒΑΣΙΚΑ ΣΤΟΙΧΕΙΑ'!$B$1:$D$44</definedName>
    <definedName name="SYN_DD">'ΠΡΟΥΠΟΛΟΓΙΣΜΟΣ ΠΡΟΤΑΣΗΣ'!$G$59</definedName>
    <definedName name="SYNOLO">'ΠΡΟΥΠΟΛΟΓΙΣΜΟΣ ΠΡΟΤΑΣΗΣ'!$E$59</definedName>
  </definedNames>
  <calcPr calcId="145621"/>
</workbook>
</file>

<file path=xl/calcChain.xml><?xml version="1.0" encoding="utf-8"?>
<calcChain xmlns="http://schemas.openxmlformats.org/spreadsheetml/2006/main">
  <c r="G59" i="4" l="1"/>
  <c r="B34" i="7" l="1"/>
  <c r="B15" i="7"/>
  <c r="B12" i="7"/>
  <c r="A38" i="4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F47" i="4"/>
  <c r="G47" i="4" s="1"/>
  <c r="C47" i="4"/>
  <c r="F46" i="4"/>
  <c r="G46" i="4" s="1"/>
  <c r="C46" i="4"/>
  <c r="F45" i="4"/>
  <c r="G45" i="4" s="1"/>
  <c r="C45" i="4"/>
  <c r="F44" i="4"/>
  <c r="G44" i="4" s="1"/>
  <c r="C44" i="4"/>
  <c r="F43" i="4"/>
  <c r="G43" i="4" s="1"/>
  <c r="C43" i="4"/>
  <c r="F42" i="4"/>
  <c r="G42" i="4" s="1"/>
  <c r="C42" i="4"/>
  <c r="F41" i="4"/>
  <c r="G41" i="4" s="1"/>
  <c r="C41" i="4"/>
  <c r="F40" i="4"/>
  <c r="G40" i="4" s="1"/>
  <c r="C40" i="4"/>
  <c r="F39" i="4"/>
  <c r="G39" i="4" s="1"/>
  <c r="C39" i="4"/>
  <c r="G38" i="4"/>
  <c r="F38" i="4"/>
  <c r="C38" i="4"/>
  <c r="B44" i="7" l="1"/>
  <c r="B43" i="7"/>
  <c r="B42" i="7"/>
  <c r="B41" i="7"/>
  <c r="B40" i="7"/>
  <c r="B39" i="7"/>
  <c r="B38" i="7"/>
  <c r="B37" i="7"/>
  <c r="B36" i="7"/>
  <c r="B35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4" i="7"/>
  <c r="B13" i="7"/>
  <c r="B11" i="7"/>
  <c r="B10" i="7"/>
  <c r="B9" i="7"/>
  <c r="B8" i="7"/>
  <c r="B7" i="7"/>
  <c r="B6" i="7"/>
  <c r="B5" i="7"/>
  <c r="B4" i="7"/>
  <c r="B3" i="7"/>
  <c r="B2" i="7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8" i="4"/>
  <c r="F49" i="4"/>
  <c r="F50" i="4"/>
  <c r="F51" i="4"/>
  <c r="F52" i="4"/>
  <c r="F53" i="4"/>
  <c r="F54" i="4"/>
  <c r="F55" i="4"/>
  <c r="F56" i="4"/>
  <c r="F57" i="4"/>
  <c r="F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48" i="4"/>
  <c r="C49" i="4"/>
  <c r="C50" i="4"/>
  <c r="C51" i="4"/>
  <c r="C52" i="4"/>
  <c r="C53" i="4"/>
  <c r="C54" i="4"/>
  <c r="C55" i="4"/>
  <c r="C56" i="4"/>
  <c r="C57" i="4"/>
  <c r="C8" i="4"/>
  <c r="D36" i="7" l="1"/>
  <c r="E59" i="4"/>
  <c r="C38" i="7" s="1"/>
  <c r="G27" i="4"/>
  <c r="G28" i="4"/>
  <c r="G29" i="4"/>
  <c r="G30" i="4"/>
  <c r="G31" i="4"/>
  <c r="G32" i="4"/>
  <c r="G33" i="4"/>
  <c r="G34" i="4"/>
  <c r="G35" i="4"/>
  <c r="G36" i="4"/>
  <c r="G37" i="4"/>
  <c r="G48" i="4"/>
  <c r="G49" i="4"/>
  <c r="G50" i="4"/>
  <c r="G51" i="4"/>
  <c r="G52" i="4"/>
  <c r="G53" i="4"/>
  <c r="G54" i="4"/>
  <c r="G55" i="4"/>
  <c r="G56" i="4"/>
  <c r="G57" i="4"/>
  <c r="G21" i="4"/>
  <c r="G22" i="4"/>
  <c r="G23" i="4"/>
  <c r="G24" i="4"/>
  <c r="G25" i="4"/>
  <c r="G26" i="4"/>
  <c r="F15" i="7"/>
  <c r="F15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C17" i="7" l="1"/>
  <c r="C36" i="7"/>
  <c r="C16" i="7"/>
  <c r="D25" i="7"/>
  <c r="D15" i="7"/>
  <c r="B48" i="7"/>
  <c r="C40" i="7" s="1"/>
  <c r="D6" i="7"/>
  <c r="D18" i="7"/>
  <c r="D34" i="7"/>
  <c r="D38" i="7"/>
  <c r="D40" i="7"/>
  <c r="C34" i="7"/>
  <c r="C6" i="7"/>
  <c r="D2" i="7"/>
  <c r="C2" i="7" l="1"/>
  <c r="C25" i="7"/>
  <c r="G20" i="4"/>
  <c r="G19" i="4"/>
  <c r="G18" i="4"/>
  <c r="G17" i="4"/>
  <c r="G16" i="4"/>
  <c r="G15" i="4"/>
  <c r="G14" i="4"/>
  <c r="G13" i="4"/>
  <c r="G12" i="4"/>
  <c r="G11" i="4"/>
  <c r="G10" i="4"/>
  <c r="G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G8" i="4"/>
  <c r="A28" i="4" l="1"/>
  <c r="A29" i="4" s="1"/>
  <c r="A30" i="4" s="1"/>
  <c r="A31" i="4" s="1"/>
  <c r="A32" i="4" s="1"/>
  <c r="A33" i="4" s="1"/>
  <c r="A34" i="4" s="1"/>
  <c r="A35" i="4" s="1"/>
  <c r="A36" i="4" s="1"/>
  <c r="A37" i="4" s="1"/>
</calcChain>
</file>

<file path=xl/sharedStrings.xml><?xml version="1.0" encoding="utf-8"?>
<sst xmlns="http://schemas.openxmlformats.org/spreadsheetml/2006/main" count="167" uniqueCount="116">
  <si>
    <t>ΕΠΙΧΕΙΡΗΣΙΑΚΟ ΠΡΟΓΡΑΜΜΑ «ΔΥΤΙΚΗ ΕΛΛΑΔΑ» 2014-2020</t>
  </si>
  <si>
    <t>ΑΝΑΛΥΤΙΚΗ ΔΙΑΡΘΡΩΣΗ ΠΡΟΫΠΟΛΟΓΙΣΜΟΥ ΠΡΟΤΑΣΗΣ</t>
  </si>
  <si>
    <t>ΕΠΙΧΕΙΡΗΣΗ:</t>
  </si>
  <si>
    <t>Α/Α ΔΑΠΑΝΗΣ</t>
  </si>
  <si>
    <t>ΚΩΔ. ΚΑΤΗΓΟΡΙΑ ΔΑΠΑΝΗΣ</t>
  </si>
  <si>
    <t>ΠΕΡΙΓΡΑΦΗ ΚΑΤΗΓΟΡΙΑ ΔΑΠΑΝΗΣ</t>
  </si>
  <si>
    <t>ΠΕΡΙΓΡΑΦΗ ΔΑΠΑΝΗΣ</t>
  </si>
  <si>
    <t>ΠΟΣΟ ΧΩΡΙΣ ΦΠΑ</t>
  </si>
  <si>
    <t>ΕΝΤΑΣΗ ΕΝΙΣΧΥΣΗΣ</t>
  </si>
  <si>
    <t>1.1</t>
  </si>
  <si>
    <t>1.2</t>
  </si>
  <si>
    <t>2.1</t>
  </si>
  <si>
    <t>2.2</t>
  </si>
  <si>
    <t>2.3</t>
  </si>
  <si>
    <t>2.4</t>
  </si>
  <si>
    <t>3.1</t>
  </si>
  <si>
    <t>3.2</t>
  </si>
  <si>
    <t>4.1</t>
  </si>
  <si>
    <t>ΑΘΡΟΙΣΜΑ Π/Υ</t>
  </si>
  <si>
    <t>ΠΟΣΟΣΤΟ</t>
  </si>
  <si>
    <t>A/A</t>
  </si>
  <si>
    <t>Εκπαίδευση προσωπικού</t>
  </si>
  <si>
    <t>ΜΕΤΑ ΤΗΝ ΟΛΟΚΛΗΡΩΣΗ ΤΗΣ ΣΥΜΠΛΗΡΩΣΗΣ ΤΩΝ ΑΝΑΛΥΤΙΚΩΝ ΔΑΠΑΝΩΝ 
ΕΛΕΓΞΑΤΕ ΤΟ ΦΥΛΛΟ ΕΡΓΑΣΙΑΣ "ΕΛΕΓΧΟΣ ΑΘΡΟΙΣΜΑΤΩΝ" ΓΙΑ ΤΗΝ ΕΠΙΒΕΒΑΙΩΣΗ ΤΗΣ ΣΥΜΦΩΝΙΑΣ ΜΕ ΤΟΥΣ ΠΕΡΙΟΡΙΣΜΟΥΣ ΤΗΣ ΠΑΡΑΓΡΑΦΟΥ 7.2 ΤΗΣ ΠΡΟΣΚΛΗΣΗΣ</t>
  </si>
  <si>
    <t>ΣΥΝΟΛΟ</t>
  </si>
  <si>
    <t>ΚΩΔΙΚΟΣ ΚΑΤΗΓΟΡΙΑΣ ΔΑΠΑΝΗΣ</t>
  </si>
  <si>
    <t>ΚΩΔΙΚΟΣ ΠΡΟΤΑΣΗΣ:</t>
  </si>
  <si>
    <r>
      <rPr>
        <b/>
        <sz val="11"/>
        <color rgb="FF000000"/>
        <rFont val="Calibri"/>
        <family val="2"/>
        <charset val="161"/>
        <scheme val="minor"/>
      </rPr>
      <t xml:space="preserve">ΠΟΣΟ ΔΗΜΟΣΙΑΣ ΔΑΠΑΝΗΣ </t>
    </r>
    <r>
      <rPr>
        <sz val="11"/>
        <color rgb="FF000000"/>
        <rFont val="Calibri"/>
        <family val="2"/>
        <charset val="161"/>
        <scheme val="minor"/>
      </rPr>
      <t xml:space="preserve">
</t>
    </r>
    <r>
      <rPr>
        <sz val="8"/>
        <color rgb="FF000000"/>
        <rFont val="Calibri"/>
        <family val="2"/>
        <charset val="161"/>
        <scheme val="minor"/>
      </rPr>
      <t>(υπολογίζεται αυτόματα)</t>
    </r>
  </si>
  <si>
    <r>
      <t>ΕΝΤΑΣΗ ΕΝΙΣΧΥΣΗΣ</t>
    </r>
    <r>
      <rPr>
        <sz val="9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(συμπληρωνεται αυτόματα)</t>
    </r>
  </si>
  <si>
    <r>
      <t xml:space="preserve">ΠΕΡΙΓΡΑΦΗ ΚΑΤΗΓΟΡΙΑ ΔΑΠΑΝΗΣ 
</t>
    </r>
    <r>
      <rPr>
        <sz val="10"/>
        <color rgb="FF000000"/>
        <rFont val="Calibri"/>
        <family val="2"/>
        <charset val="161"/>
        <scheme val="minor"/>
      </rPr>
      <t>(συμπληρωνεται αυτόματα)</t>
    </r>
  </si>
  <si>
    <t>Πλήρες Μισθολογικό Κόστος Νεοπροσλαμβανόμενου Προσωπικού</t>
  </si>
  <si>
    <t>Λογισμικό και δικαιώματα χρήσης (licenses) προγραμμάτων λογισμικού</t>
  </si>
  <si>
    <t>5.1</t>
  </si>
  <si>
    <t>5.2</t>
  </si>
  <si>
    <t>5.3</t>
  </si>
  <si>
    <t>Σχεδιασμός και παραγωγή έντυπου πληροφοριακού υλικού</t>
  </si>
  <si>
    <t>5.4</t>
  </si>
  <si>
    <t>5.5</t>
  </si>
  <si>
    <t>Σχεδιασμός λογοτύπου και εταιρικής ταυτότητας</t>
  </si>
  <si>
    <t>5.6</t>
  </si>
  <si>
    <t>5.7</t>
  </si>
  <si>
    <t>Αναβάθμιση υπάρχουσας  ιστοσελίδας ή δημιουργία νέας ιστοσελίδας</t>
  </si>
  <si>
    <t>5.8</t>
  </si>
  <si>
    <t>Έξοδα διοργάνωσης Εκδηλώσεων μικρής διάρκειας</t>
  </si>
  <si>
    <t>6.1</t>
  </si>
  <si>
    <t>6.2</t>
  </si>
  <si>
    <t>ΕΛΑΧΙΣΤΟ ΣΥΝΟΛΟ</t>
  </si>
  <si>
    <t>Κατασκευές, διαμορφώσεις, επεκτάσεις, διαρρυθμίσεις για την διευκόλυνση προσβασιμότητας των ΑμεΑ</t>
  </si>
  <si>
    <t>Διαμόρφωση εσωτερικού χώρου μικρής κλίμακας</t>
  </si>
  <si>
    <t>1.3</t>
  </si>
  <si>
    <t>Χώροι αποθηκευσης εφόσον αποτελούν τμήμα της επένδυσης</t>
  </si>
  <si>
    <t>1.4</t>
  </si>
  <si>
    <t>Ειδικές διαμορφώσεις χώρων εφόσον αποτελούν τμήμα της επένδυσης</t>
  </si>
  <si>
    <t>Προμήθεια σύγχρονων μηχανημάτων και λοιπού εξοπλισμού</t>
  </si>
  <si>
    <t>Μεταφορά, εγκατάσταση και θέση σε λειτουργία, σύγχρονων μηχανημάτων και λοιπού εξοπλισμού</t>
  </si>
  <si>
    <t xml:space="preserve">Χρηματοδοτική μίσθωση εξοπλισμού </t>
  </si>
  <si>
    <t>Συστήματα αυτοματισμού και ειδικά συστήματα πληροφορικής</t>
  </si>
  <si>
    <t>2.5</t>
  </si>
  <si>
    <t>Μηχανήματα, εξαρτήματα αυτών, επιστημονικά όργανα και εργαλεία που χρησιμοποιούνται αποκλειστικά και σε μόνιμη βάση για την εξυπηρέτηση της ερευνητικής δραστηριότητας</t>
  </si>
  <si>
    <t>2.6</t>
  </si>
  <si>
    <t>Μεταφορικά Μέσα για χρήση εντός της επιχείρησης</t>
  </si>
  <si>
    <t>2.7</t>
  </si>
  <si>
    <t>Επαγγελματικά οχήματα</t>
  </si>
  <si>
    <t>2.8</t>
  </si>
  <si>
    <t>Συστήματα ασφαλείας εγκαταστάσεων, συστήματα πυρόσβεσης</t>
  </si>
  <si>
    <t>2.9</t>
  </si>
  <si>
    <t>Λοιπός Εξοπλισμός επιχείρησης</t>
  </si>
  <si>
    <t>Ασφαλιστικές εισφορές δικαιούχου (μόνο για τις υπό σύσταση)</t>
  </si>
  <si>
    <t>3.3</t>
  </si>
  <si>
    <t>4.2</t>
  </si>
  <si>
    <t>Υπηρεσίες υποστήριξης προμηθευόμενου λογισμικού</t>
  </si>
  <si>
    <t>4.3</t>
  </si>
  <si>
    <t xml:space="preserve">Υπηρεσίες  εγκατάστασης και παραμετροποίησης Λογισμικού/Εφαρμογών </t>
  </si>
  <si>
    <t>4.4</t>
  </si>
  <si>
    <t>Ανανέωση αγοράς άδειας χρήσης για υπάρχον λογισμικό στην επιχείρηση</t>
  </si>
  <si>
    <t>4.5</t>
  </si>
  <si>
    <t>Υπηρεσίες προμήθειας/χρήσης Λογισμικού υπό καθεστώς «Software as a Service», «cloud computing» ή άλλο παρεμφερές αυτού</t>
  </si>
  <si>
    <t>4.6</t>
  </si>
  <si>
    <t>Κόστος εκπαίδευσης του προσωπικού</t>
  </si>
  <si>
    <t>4.7</t>
  </si>
  <si>
    <t>Δαπάνες για παροχή εύλογων προσαρμογών για την κάλυψη των αναγκών ατόμων με αναπηρία</t>
  </si>
  <si>
    <t>Συμμετοχή σε Επαγγελματικές εκθέσεις ως εκθέτης στην Ελλάδα</t>
  </si>
  <si>
    <t>Συμμετοχή σε Επαγγελματικές εκθέσεις ως εκθέτης στο εξωτερικό</t>
  </si>
  <si>
    <t>Έξοδα μετακίνησης, διαμονής και διατροφής των συμμετεχόντων σε εκθέσεις ή εκδηλώσεις μικρής διάρκειας</t>
  </si>
  <si>
    <t xml:space="preserve">Διαφημιστικές καταχωρήσεις σε έντυπη ή/και ηλεκτρονική μορφή </t>
  </si>
  <si>
    <t xml:space="preserve">Δαπάνες προβολής σε ηλεκτρονικά μέσα κοινωνικής / επαγγελματικής δικτύωσης </t>
  </si>
  <si>
    <t>5.9</t>
  </si>
  <si>
    <t>Δαπάνες υποβολής της αίτησης χρηματοδότησης</t>
  </si>
  <si>
    <t>Δαπάνες παροχής υπηρεσιών παρακολούθησης και διαχείρισης επενδύσεων</t>
  </si>
  <si>
    <t>7.1</t>
  </si>
  <si>
    <t>Ενοίκια επαγγελματικού χώρου</t>
  </si>
  <si>
    <t>7.2</t>
  </si>
  <si>
    <t>Άλλες λειτουργικές δαπάνες</t>
  </si>
  <si>
    <t>8.1</t>
  </si>
  <si>
    <t>Προμήθεια αναλώσιμων υλικών σχετιζόμενα με την λειτουργία</t>
  </si>
  <si>
    <t>8.2</t>
  </si>
  <si>
    <t>Προμήθεια πρώτων υλών και ενδιάμεσων προϊόντων σχετιζόμενα με την παραγωγική διαδικασία (όχι εμπορεύματα)</t>
  </si>
  <si>
    <t>9.1</t>
  </si>
  <si>
    <t>Πιστοποίηση συστημάτων διασφάλισης ποιότητας και περιβαλλοντικής διαχείρισης</t>
  </si>
  <si>
    <t>9.2</t>
  </si>
  <si>
    <t>Δαπάνες απόκτησης επικύρωσης και προστασίας διπλωμάτων ευρεσιτεχνίας και λοιπών δικαιωμάτων διανοητικής ιδιοκτησίας</t>
  </si>
  <si>
    <t>9.3</t>
  </si>
  <si>
    <t>Μελέτες / Υπηρεσίες ανάπτυξης προϊόντος/υπηρεσίας</t>
  </si>
  <si>
    <t>9.4</t>
  </si>
  <si>
    <t>Λοιπες δαπάνες για υπηρεσίες πιστοποίησης και δοκιμών προϊόντων/υπηρεσιών</t>
  </si>
  <si>
    <t>9.5</t>
  </si>
  <si>
    <t>Κόστος υλικών, εφοδίων και συναφών προϊόντων για την ανάπτυξη πρωτοτύπου</t>
  </si>
  <si>
    <t>ΑΝΩΤΕΡΑ ΟΡΙΑ ΚΑΤΗΓΟΡΙΑΣ ΔΑΠΑΝΗΣ (€)</t>
  </si>
  <si>
    <t>ΑΝΩ ΟΡΙΟ ΥΠΟΚΑΤΗΓΟΡΙΑΣ Π/Υ (€)</t>
  </si>
  <si>
    <t>ΑΝΩ ΟΡΙΟ ΚΑΤΗΓΟΡΙΑΣ ΔΑΠΑΝΗΣ Π/Υ (% ΕΠΙ ΤΟΥ ΣΥΝΟΛΟΥ)</t>
  </si>
  <si>
    <t>14.000 € / ΕΜΕ
5 ΕΜΕ</t>
  </si>
  <si>
    <t>5.000 € </t>
  </si>
  <si>
    <t>3.000€/έκθεση ή εκδήλωση</t>
  </si>
  <si>
    <t>ΛΟΙΠΑ ΟΡΙΑ</t>
  </si>
  <si>
    <t>ΣΥΝΟΛΟ ΥΠΟΚΑΤΗΓΟΡΙΑΣ</t>
  </si>
  <si>
    <t>ΜΕΓΙΣΤΟ ΣΥΝΟΛΟ Π/Υ</t>
  </si>
  <si>
    <t>Ενίσχυση των δημιουργικών επιχειρήσεων της Δυτικής Ελλάδας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</si>
</sst>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Trebuchet MS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0" xfId="1" applyFont="1"/>
    <xf numFmtId="164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164" fontId="1" fillId="0" borderId="0" xfId="1" applyNumberFormat="1" applyFont="1"/>
    <xf numFmtId="9" fontId="0" fillId="0" borderId="0" xfId="2" applyFont="1" applyAlignment="1">
      <alignment horizontal="center"/>
    </xf>
    <xf numFmtId="164" fontId="0" fillId="0" borderId="0" xfId="2" applyNumberFormat="1" applyFont="1"/>
    <xf numFmtId="49" fontId="6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vertical="center"/>
    </xf>
    <xf numFmtId="44" fontId="0" fillId="0" borderId="1" xfId="3" applyFont="1" applyBorder="1"/>
    <xf numFmtId="9" fontId="0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49" fontId="2" fillId="0" borderId="0" xfId="1" applyNumberForma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Protection="1">
      <protection locked="0"/>
    </xf>
    <xf numFmtId="0" fontId="2" fillId="0" borderId="1" xfId="1" applyBorder="1" applyAlignment="1" applyProtection="1">
      <alignment horizontal="center"/>
      <protection locked="0" hidden="1"/>
    </xf>
    <xf numFmtId="0" fontId="2" fillId="0" borderId="1" xfId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" fillId="0" borderId="0" xfId="1" applyFont="1" applyAlignment="1">
      <alignment horizontal="right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9" fontId="1" fillId="0" borderId="1" xfId="2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8" fillId="0" borderId="0" xfId="1" applyFont="1"/>
    <xf numFmtId="0" fontId="2" fillId="0" borderId="0" xfId="1" applyAlignme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44" fontId="2" fillId="0" borderId="0" xfId="1" applyNumberFormat="1"/>
    <xf numFmtId="9" fontId="0" fillId="0" borderId="2" xfId="2" applyFont="1" applyBorder="1" applyAlignment="1">
      <alignment horizontal="center" vertical="center" wrapText="1"/>
    </xf>
    <xf numFmtId="44" fontId="2" fillId="0" borderId="0" xfId="4" applyFont="1"/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4" fontId="0" fillId="0" borderId="9" xfId="3" applyFont="1" applyBorder="1"/>
    <xf numFmtId="44" fontId="0" fillId="0" borderId="4" xfId="3" applyFont="1" applyBorder="1"/>
    <xf numFmtId="9" fontId="0" fillId="0" borderId="4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 wrapText="1"/>
    </xf>
    <xf numFmtId="0" fontId="2" fillId="0" borderId="1" xfId="1" applyBorder="1" applyAlignment="1">
      <alignment horizontal="left" vertical="top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" fillId="0" borderId="8" xfId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2" fillId="0" borderId="6" xfId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0" fontId="2" fillId="0" borderId="12" xfId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44" fontId="2" fillId="0" borderId="1" xfId="4" applyFont="1" applyBorder="1" applyAlignment="1">
      <alignment horizontal="center"/>
    </xf>
    <xf numFmtId="0" fontId="2" fillId="0" borderId="0" xfId="1" applyBorder="1" applyAlignment="1" applyProtection="1">
      <alignment horizontal="center"/>
      <protection locked="0"/>
    </xf>
    <xf numFmtId="0" fontId="2" fillId="0" borderId="0" xfId="1" applyBorder="1" applyAlignment="1" applyProtection="1">
      <alignment horizontal="center"/>
      <protection locked="0" hidden="1"/>
    </xf>
    <xf numFmtId="0" fontId="2" fillId="0" borderId="0" xfId="1" applyBorder="1" applyAlignment="1">
      <alignment horizontal="left" wrapText="1"/>
    </xf>
    <xf numFmtId="0" fontId="4" fillId="0" borderId="0" xfId="1" applyFont="1" applyBorder="1" applyAlignment="1" applyProtection="1">
      <alignment horizontal="center" vertical="center" wrapText="1"/>
      <protection locked="0"/>
    </xf>
    <xf numFmtId="164" fontId="0" fillId="0" borderId="0" xfId="2" applyNumberFormat="1" applyFont="1" applyBorder="1" applyProtection="1">
      <protection locked="0"/>
    </xf>
    <xf numFmtId="9" fontId="0" fillId="0" borderId="0" xfId="2" applyFont="1" applyBorder="1" applyAlignment="1">
      <alignment horizontal="center"/>
    </xf>
    <xf numFmtId="164" fontId="0" fillId="0" borderId="0" xfId="2" applyNumberFormat="1" applyFont="1" applyBorder="1"/>
    <xf numFmtId="9" fontId="0" fillId="0" borderId="1" xfId="2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9" fontId="0" fillId="0" borderId="19" xfId="2" applyFont="1" applyBorder="1" applyAlignment="1">
      <alignment horizontal="center" vertical="center" wrapText="1"/>
    </xf>
    <xf numFmtId="9" fontId="0" fillId="0" borderId="4" xfId="2" applyFont="1" applyBorder="1" applyAlignment="1">
      <alignment vertical="center" wrapText="1"/>
    </xf>
    <xf numFmtId="9" fontId="0" fillId="0" borderId="9" xfId="2" applyFont="1" applyBorder="1" applyAlignment="1">
      <alignment vertical="center" wrapText="1"/>
    </xf>
    <xf numFmtId="0" fontId="2" fillId="0" borderId="19" xfId="1" applyBorder="1" applyAlignment="1">
      <alignment wrapText="1"/>
    </xf>
    <xf numFmtId="0" fontId="2" fillId="0" borderId="9" xfId="1" applyBorder="1" applyAlignment="1">
      <alignment horizontal="center" vertical="center" wrapText="1"/>
    </xf>
    <xf numFmtId="0" fontId="2" fillId="0" borderId="5" xfId="1" applyBorder="1" applyAlignment="1">
      <alignment horizontal="center" wrapText="1"/>
    </xf>
    <xf numFmtId="0" fontId="2" fillId="0" borderId="7" xfId="1" applyBorder="1" applyAlignment="1">
      <alignment horizontal="center" wrapText="1"/>
    </xf>
    <xf numFmtId="0" fontId="2" fillId="0" borderId="10" xfId="1" applyBorder="1" applyAlignment="1">
      <alignment horizont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165" fontId="17" fillId="0" borderId="18" xfId="4" applyNumberFormat="1" applyFont="1" applyBorder="1" applyAlignment="1">
      <alignment horizontal="right" vertical="center"/>
    </xf>
    <xf numFmtId="165" fontId="17" fillId="0" borderId="17" xfId="4" applyNumberFormat="1" applyFont="1" applyBorder="1" applyAlignment="1">
      <alignment horizontal="right" vertical="center"/>
    </xf>
    <xf numFmtId="0" fontId="15" fillId="2" borderId="4" xfId="0" applyFont="1" applyFill="1" applyBorder="1" applyAlignment="1">
      <alignment horizontal="left" vertical="center" wrapText="1"/>
    </xf>
    <xf numFmtId="165" fontId="2" fillId="0" borderId="4" xfId="4" applyNumberFormat="1" applyFont="1" applyBorder="1" applyAlignment="1">
      <alignment vertical="center"/>
    </xf>
    <xf numFmtId="165" fontId="2" fillId="0" borderId="1" xfId="4" applyNumberFormat="1" applyFont="1" applyBorder="1" applyAlignment="1">
      <alignment vertical="center"/>
    </xf>
    <xf numFmtId="165" fontId="2" fillId="0" borderId="9" xfId="4" applyNumberFormat="1" applyFont="1" applyBorder="1" applyAlignment="1">
      <alignment vertical="center" wrapText="1"/>
    </xf>
    <xf numFmtId="165" fontId="2" fillId="0" borderId="4" xfId="4" applyNumberFormat="1" applyFont="1" applyBorder="1" applyAlignment="1">
      <alignment vertical="center" wrapText="1"/>
    </xf>
    <xf numFmtId="165" fontId="0" fillId="0" borderId="2" xfId="4" applyNumberFormat="1" applyFont="1" applyBorder="1" applyAlignment="1">
      <alignment horizontal="center" vertical="center" wrapText="1"/>
    </xf>
    <xf numFmtId="165" fontId="2" fillId="0" borderId="2" xfId="4" applyNumberFormat="1" applyFont="1" applyBorder="1" applyAlignment="1">
      <alignment horizontal="center" vertical="center" wrapText="1"/>
    </xf>
    <xf numFmtId="165" fontId="2" fillId="0" borderId="9" xfId="4" applyNumberFormat="1" applyFont="1" applyBorder="1" applyAlignment="1">
      <alignment vertical="center"/>
    </xf>
    <xf numFmtId="165" fontId="2" fillId="0" borderId="20" xfId="4" applyNumberFormat="1" applyFont="1" applyBorder="1" applyAlignment="1">
      <alignment vertical="center" wrapText="1"/>
    </xf>
    <xf numFmtId="165" fontId="2" fillId="0" borderId="1" xfId="4" applyNumberFormat="1" applyFont="1" applyBorder="1" applyAlignment="1">
      <alignment vertical="center" wrapText="1"/>
    </xf>
    <xf numFmtId="165" fontId="2" fillId="0" borderId="0" xfId="4" applyNumberFormat="1" applyFont="1" applyAlignment="1">
      <alignment vertical="center" wrapText="1"/>
    </xf>
    <xf numFmtId="0" fontId="16" fillId="0" borderId="9" xfId="0" applyFont="1" applyBorder="1" applyAlignment="1">
      <alignment horizontal="center" vertical="center"/>
    </xf>
    <xf numFmtId="165" fontId="0" fillId="0" borderId="21" xfId="4" applyNumberFormat="1" applyFont="1" applyBorder="1" applyAlignment="1">
      <alignment vertical="center"/>
    </xf>
    <xf numFmtId="165" fontId="0" fillId="0" borderId="22" xfId="4" applyNumberFormat="1" applyFont="1" applyBorder="1" applyAlignment="1">
      <alignment vertical="center"/>
    </xf>
    <xf numFmtId="165" fontId="0" fillId="0" borderId="23" xfId="4" applyNumberFormat="1" applyFont="1" applyBorder="1" applyAlignment="1">
      <alignment vertical="center"/>
    </xf>
    <xf numFmtId="165" fontId="2" fillId="0" borderId="23" xfId="4" applyNumberFormat="1" applyFont="1" applyBorder="1" applyAlignment="1">
      <alignment vertical="center" wrapText="1"/>
    </xf>
    <xf numFmtId="165" fontId="2" fillId="0" borderId="21" xfId="4" applyNumberFormat="1" applyFont="1" applyBorder="1" applyAlignment="1">
      <alignment vertical="center" wrapText="1"/>
    </xf>
    <xf numFmtId="165" fontId="2" fillId="0" borderId="22" xfId="4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 indent="1"/>
    </xf>
    <xf numFmtId="0" fontId="17" fillId="0" borderId="1" xfId="0" applyFont="1" applyBorder="1"/>
    <xf numFmtId="0" fontId="2" fillId="0" borderId="29" xfId="1" applyBorder="1" applyAlignment="1">
      <alignment horizontal="center" vertical="center" wrapText="1"/>
    </xf>
    <xf numFmtId="165" fontId="2" fillId="0" borderId="19" xfId="4" applyNumberFormat="1" applyFont="1" applyBorder="1" applyAlignment="1">
      <alignment vertical="center"/>
    </xf>
    <xf numFmtId="165" fontId="0" fillId="0" borderId="30" xfId="4" applyNumberFormat="1" applyFont="1" applyBorder="1" applyAlignment="1">
      <alignment vertical="center"/>
    </xf>
    <xf numFmtId="49" fontId="4" fillId="0" borderId="13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65" fontId="0" fillId="0" borderId="13" xfId="4" applyNumberFormat="1" applyFont="1" applyBorder="1" applyAlignment="1">
      <alignment horizontal="center" vertical="center" wrapText="1"/>
    </xf>
    <xf numFmtId="165" fontId="2" fillId="0" borderId="13" xfId="4" applyNumberFormat="1" applyFont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44" fontId="0" fillId="0" borderId="0" xfId="3" applyFont="1" applyBorder="1"/>
    <xf numFmtId="10" fontId="2" fillId="0" borderId="0" xfId="5" applyNumberFormat="1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 wrapText="1"/>
    </xf>
    <xf numFmtId="9" fontId="2" fillId="0" borderId="0" xfId="1" applyNumberFormat="1" applyBorder="1" applyAlignment="1">
      <alignment horizontal="center" vertical="center" wrapText="1"/>
    </xf>
    <xf numFmtId="44" fontId="2" fillId="0" borderId="0" xfId="4" applyFont="1" applyBorder="1"/>
    <xf numFmtId="165" fontId="0" fillId="0" borderId="1" xfId="4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165" fontId="0" fillId="0" borderId="4" xfId="4" applyNumberFormat="1" applyFont="1" applyBorder="1" applyAlignment="1">
      <alignment vertical="center"/>
    </xf>
    <xf numFmtId="165" fontId="0" fillId="0" borderId="9" xfId="4" applyNumberFormat="1" applyFont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0" fontId="15" fillId="0" borderId="31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44" fontId="0" fillId="0" borderId="4" xfId="3" applyFont="1" applyFill="1" applyBorder="1"/>
    <xf numFmtId="44" fontId="0" fillId="0" borderId="1" xfId="3" applyFont="1" applyFill="1" applyBorder="1"/>
    <xf numFmtId="44" fontId="0" fillId="0" borderId="9" xfId="3" applyFont="1" applyFill="1" applyBorder="1"/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0" fontId="1" fillId="0" borderId="2" xfId="5" applyNumberFormat="1" applyFont="1" applyBorder="1" applyAlignment="1">
      <alignment horizontal="center" vertical="center"/>
    </xf>
    <xf numFmtId="10" fontId="0" fillId="0" borderId="4" xfId="5" applyNumberFormat="1" applyFont="1" applyBorder="1" applyAlignment="1">
      <alignment vertical="center" wrapText="1"/>
    </xf>
    <xf numFmtId="10" fontId="0" fillId="0" borderId="1" xfId="5" applyNumberFormat="1" applyFont="1" applyBorder="1" applyAlignment="1">
      <alignment vertical="center" wrapText="1"/>
    </xf>
    <xf numFmtId="10" fontId="2" fillId="0" borderId="1" xfId="5" applyNumberFormat="1" applyFont="1" applyBorder="1" applyAlignment="1">
      <alignment horizontal="center" vertical="center" wrapText="1"/>
    </xf>
    <xf numFmtId="10" fontId="2" fillId="0" borderId="9" xfId="5" applyNumberFormat="1" applyFont="1" applyBorder="1" applyAlignment="1">
      <alignment horizontal="center" vertical="center" wrapText="1"/>
    </xf>
    <xf numFmtId="10" fontId="2" fillId="0" borderId="0" xfId="5" applyNumberFormat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0" fontId="2" fillId="0" borderId="4" xfId="5" applyNumberFormat="1" applyFont="1" applyBorder="1" applyAlignment="1">
      <alignment horizontal="center" vertical="center" wrapText="1"/>
    </xf>
    <xf numFmtId="10" fontId="2" fillId="0" borderId="9" xfId="5" applyNumberFormat="1" applyFont="1" applyBorder="1" applyAlignment="1">
      <alignment horizontal="center" vertical="center" wrapText="1"/>
    </xf>
    <xf numFmtId="44" fontId="2" fillId="0" borderId="11" xfId="1" applyNumberFormat="1" applyBorder="1" applyAlignment="1">
      <alignment horizontal="center" vertical="center" wrapText="1"/>
    </xf>
    <xf numFmtId="0" fontId="2" fillId="0" borderId="15" xfId="1" applyNumberFormat="1" applyBorder="1" applyAlignment="1">
      <alignment horizontal="center" vertical="center" wrapText="1"/>
    </xf>
    <xf numFmtId="9" fontId="2" fillId="0" borderId="4" xfId="1" applyNumberForma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165" fontId="2" fillId="0" borderId="9" xfId="4" applyNumberFormat="1" applyFont="1" applyBorder="1" applyAlignment="1">
      <alignment horizontal="center" vertical="center" wrapText="1"/>
    </xf>
    <xf numFmtId="10" fontId="2" fillId="0" borderId="1" xfId="5" applyNumberFormat="1" applyFont="1" applyBorder="1" applyAlignment="1">
      <alignment horizontal="center" vertical="center" wrapText="1"/>
    </xf>
    <xf numFmtId="0" fontId="2" fillId="0" borderId="16" xfId="1" applyNumberForma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165" fontId="17" fillId="0" borderId="4" xfId="4" applyNumberFormat="1" applyFont="1" applyBorder="1" applyAlignment="1">
      <alignment horizontal="center" vertical="center"/>
    </xf>
    <xf numFmtId="165" fontId="17" fillId="0" borderId="1" xfId="4" applyNumberFormat="1" applyFont="1" applyBorder="1" applyAlignment="1">
      <alignment horizontal="center" vertical="center"/>
    </xf>
    <xf numFmtId="165" fontId="17" fillId="0" borderId="9" xfId="4" applyNumberFormat="1" applyFont="1" applyBorder="1" applyAlignment="1">
      <alignment horizontal="center" vertical="center"/>
    </xf>
    <xf numFmtId="10" fontId="0" fillId="0" borderId="4" xfId="5" applyNumberFormat="1" applyFont="1" applyBorder="1" applyAlignment="1">
      <alignment horizontal="center" vertical="center" wrapText="1"/>
    </xf>
    <xf numFmtId="10" fontId="0" fillId="0" borderId="1" xfId="5" applyNumberFormat="1" applyFont="1" applyBorder="1" applyAlignment="1">
      <alignment horizontal="center" vertical="center" wrapText="1"/>
    </xf>
    <xf numFmtId="10" fontId="0" fillId="0" borderId="9" xfId="5" applyNumberFormat="1" applyFont="1" applyBorder="1" applyAlignment="1">
      <alignment horizontal="center" vertical="center" wrapText="1"/>
    </xf>
    <xf numFmtId="44" fontId="0" fillId="0" borderId="11" xfId="2" applyNumberFormat="1" applyFont="1" applyBorder="1" applyAlignment="1">
      <alignment horizontal="center" vertical="center" wrapText="1"/>
    </xf>
    <xf numFmtId="0" fontId="0" fillId="0" borderId="16" xfId="2" applyNumberFormat="1" applyFont="1" applyBorder="1" applyAlignment="1">
      <alignment horizontal="center" vertical="center" wrapText="1"/>
    </xf>
    <xf numFmtId="0" fontId="0" fillId="0" borderId="15" xfId="2" applyNumberFormat="1" applyFon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9" fontId="0" fillId="0" borderId="16" xfId="2" applyFont="1" applyBorder="1" applyAlignment="1">
      <alignment horizontal="center" vertical="center" wrapText="1"/>
    </xf>
    <xf numFmtId="9" fontId="0" fillId="0" borderId="15" xfId="2" applyFont="1" applyBorder="1" applyAlignment="1">
      <alignment horizontal="center" vertical="center" wrapText="1"/>
    </xf>
    <xf numFmtId="9" fontId="0" fillId="0" borderId="19" xfId="2" applyFont="1" applyBorder="1" applyAlignment="1">
      <alignment horizontal="center" vertical="center" wrapText="1"/>
    </xf>
    <xf numFmtId="9" fontId="2" fillId="0" borderId="11" xfId="1" applyNumberForma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165" fontId="2" fillId="0" borderId="27" xfId="4" applyNumberFormat="1" applyFont="1" applyBorder="1" applyAlignment="1">
      <alignment horizontal="center" vertical="center" wrapText="1"/>
    </xf>
    <xf numFmtId="165" fontId="2" fillId="0" borderId="28" xfId="4" applyNumberFormat="1" applyFont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165" fontId="2" fillId="0" borderId="11" xfId="4" applyNumberFormat="1" applyFont="1" applyBorder="1" applyAlignment="1">
      <alignment horizontal="center" vertical="center" wrapText="1"/>
    </xf>
    <xf numFmtId="165" fontId="2" fillId="0" borderId="16" xfId="4" applyNumberFormat="1" applyFont="1" applyBorder="1" applyAlignment="1">
      <alignment horizontal="center" vertical="center" wrapText="1"/>
    </xf>
    <xf numFmtId="165" fontId="2" fillId="0" borderId="15" xfId="4" applyNumberFormat="1" applyFont="1" applyBorder="1" applyAlignment="1">
      <alignment horizontal="center" vertical="center" wrapText="1"/>
    </xf>
    <xf numFmtId="165" fontId="17" fillId="0" borderId="24" xfId="4" applyNumberFormat="1" applyFont="1" applyBorder="1" applyAlignment="1">
      <alignment horizontal="center" vertical="center"/>
    </xf>
    <xf numFmtId="165" fontId="17" fillId="0" borderId="25" xfId="4" applyNumberFormat="1" applyFont="1" applyBorder="1" applyAlignment="1">
      <alignment horizontal="center" vertical="center"/>
    </xf>
    <xf numFmtId="165" fontId="17" fillId="0" borderId="26" xfId="4" applyNumberFormat="1" applyFont="1" applyBorder="1" applyAlignment="1">
      <alignment horizontal="center" vertical="center"/>
    </xf>
    <xf numFmtId="0" fontId="2" fillId="0" borderId="0" xfId="1" applyAlignment="1" applyProtection="1">
      <alignment horizontal="left"/>
      <protection locked="0"/>
    </xf>
  </cellXfs>
  <cellStyles count="6">
    <cellStyle name="Κανονικό" xfId="0" builtinId="0"/>
    <cellStyle name="Κανονικό 2" xfId="1"/>
    <cellStyle name="Νομισματική μονάδα" xfId="4" builtinId="4"/>
    <cellStyle name="Νομισματική μονάδα 2" xfId="3"/>
    <cellStyle name="Ποσοστό" xfId="5" builtinId="5"/>
    <cellStyle name="Ποσοστό 2" xfId="2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381000</xdr:colOff>
      <xdr:row>2</xdr:row>
      <xdr:rowOff>167232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952500" cy="595856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6</xdr:col>
      <xdr:colOff>799957</xdr:colOff>
      <xdr:row>3</xdr:row>
      <xdr:rowOff>142781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57150"/>
          <a:ext cx="1142857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I74"/>
  <sheetViews>
    <sheetView tabSelected="1" zoomScale="85" zoomScaleNormal="85" workbookViewId="0">
      <pane xSplit="2" ySplit="7" topLeftCell="C8" activePane="bottomRight" state="frozen"/>
      <selection activeCell="E32" sqref="E32"/>
      <selection pane="topRight" activeCell="E32" sqref="E32"/>
      <selection pane="bottomLeft" activeCell="E32" sqref="E32"/>
      <selection pane="bottomRight" activeCell="C8" sqref="C8"/>
    </sheetView>
  </sheetViews>
  <sheetFormatPr defaultRowHeight="15" x14ac:dyDescent="0.25"/>
  <cols>
    <col min="1" max="1" width="10.7109375" style="6" customWidth="1"/>
    <col min="2" max="2" width="11.85546875" style="6" customWidth="1"/>
    <col min="3" max="3" width="44.140625" style="7" customWidth="1"/>
    <col min="4" max="4" width="59.28515625" style="1" customWidth="1"/>
    <col min="5" max="5" width="16.5703125" style="1" bestFit="1" customWidth="1"/>
    <col min="6" max="6" width="12.7109375" style="9" customWidth="1"/>
    <col min="7" max="7" width="13.85546875" style="10" customWidth="1"/>
    <col min="8" max="16384" width="9.140625" style="1"/>
  </cols>
  <sheetData>
    <row r="1" spans="1:9" ht="18.75" x14ac:dyDescent="0.3">
      <c r="A1" s="146" t="s">
        <v>0</v>
      </c>
      <c r="B1" s="146"/>
      <c r="C1" s="146"/>
      <c r="D1" s="146"/>
      <c r="E1" s="146"/>
      <c r="F1" s="146"/>
      <c r="G1" s="146"/>
    </row>
    <row r="2" spans="1:9" ht="18.75" x14ac:dyDescent="0.3">
      <c r="A2" s="146" t="s">
        <v>115</v>
      </c>
      <c r="B2" s="146"/>
      <c r="C2" s="146"/>
      <c r="D2" s="146"/>
      <c r="E2" s="146"/>
      <c r="F2" s="146"/>
      <c r="G2" s="146"/>
    </row>
    <row r="3" spans="1:9" x14ac:dyDescent="0.25">
      <c r="A3" s="147" t="s">
        <v>1</v>
      </c>
      <c r="B3" s="147"/>
      <c r="C3" s="147"/>
      <c r="D3" s="147"/>
      <c r="E3" s="147"/>
      <c r="F3" s="147"/>
      <c r="G3" s="147"/>
    </row>
    <row r="4" spans="1:9" x14ac:dyDescent="0.25">
      <c r="A4" s="145" t="s">
        <v>2</v>
      </c>
      <c r="B4" s="145"/>
      <c r="C4" s="186"/>
      <c r="D4" s="186"/>
      <c r="E4" s="186"/>
      <c r="F4" s="29"/>
      <c r="G4" s="29"/>
    </row>
    <row r="5" spans="1:9" x14ac:dyDescent="0.25">
      <c r="A5" s="145" t="s">
        <v>25</v>
      </c>
      <c r="B5" s="145"/>
      <c r="C5" s="186"/>
      <c r="D5" s="186"/>
      <c r="E5" s="186"/>
      <c r="F5" s="29"/>
      <c r="G5" s="29"/>
    </row>
    <row r="7" spans="1:9" s="27" customFormat="1" ht="69.75" x14ac:dyDescent="0.35">
      <c r="A7" s="25" t="s">
        <v>3</v>
      </c>
      <c r="B7" s="11" t="s">
        <v>24</v>
      </c>
      <c r="C7" s="31" t="s">
        <v>28</v>
      </c>
      <c r="D7" s="30" t="s">
        <v>6</v>
      </c>
      <c r="E7" s="12" t="s">
        <v>7</v>
      </c>
      <c r="F7" s="26" t="s">
        <v>27</v>
      </c>
      <c r="G7" s="26" t="s">
        <v>26</v>
      </c>
      <c r="I7" s="28"/>
    </row>
    <row r="8" spans="1:9" ht="18.75" customHeight="1" x14ac:dyDescent="0.35">
      <c r="A8" s="22">
        <v>1</v>
      </c>
      <c r="B8" s="21"/>
      <c r="C8" s="45" t="str">
        <f t="shared" ref="C8:C57" si="0">IF(B8=""," ",VLOOKUP(B8,KAT_DAPANWN,2,FALSE))</f>
        <v xml:space="preserve"> </v>
      </c>
      <c r="D8" s="19"/>
      <c r="E8" s="20"/>
      <c r="F8" s="5" t="str">
        <f t="shared" ref="F8:F57" si="1">IF(B8=""," ",VLOOKUP(B8,KAT_DAPANWN,3,FALSE))</f>
        <v xml:space="preserve"> </v>
      </c>
      <c r="G8" s="4" t="str">
        <f>IF(B8=""," ",E8*F8)</f>
        <v xml:space="preserve"> </v>
      </c>
      <c r="I8" s="3"/>
    </row>
    <row r="9" spans="1:9" ht="18.75" customHeight="1" x14ac:dyDescent="0.25">
      <c r="A9" s="22">
        <f>A8+1</f>
        <v>2</v>
      </c>
      <c r="B9" s="21"/>
      <c r="C9" s="45" t="str">
        <f t="shared" si="0"/>
        <v xml:space="preserve"> </v>
      </c>
      <c r="D9" s="19"/>
      <c r="E9" s="20"/>
      <c r="F9" s="5" t="str">
        <f t="shared" si="1"/>
        <v xml:space="preserve"> </v>
      </c>
      <c r="G9" s="4" t="str">
        <f t="shared" ref="G9:G57" si="2">IF(B9=""," ",E9*F9)</f>
        <v xml:space="preserve"> </v>
      </c>
    </row>
    <row r="10" spans="1:9" ht="18.75" customHeight="1" x14ac:dyDescent="0.25">
      <c r="A10" s="22">
        <f t="shared" ref="A10:A57" si="3">A9+1</f>
        <v>3</v>
      </c>
      <c r="B10" s="21"/>
      <c r="C10" s="45" t="str">
        <f t="shared" si="0"/>
        <v xml:space="preserve"> </v>
      </c>
      <c r="D10" s="19"/>
      <c r="E10" s="20"/>
      <c r="F10" s="5" t="str">
        <f t="shared" si="1"/>
        <v xml:space="preserve"> </v>
      </c>
      <c r="G10" s="4" t="str">
        <f t="shared" si="2"/>
        <v xml:space="preserve"> </v>
      </c>
    </row>
    <row r="11" spans="1:9" ht="18.75" customHeight="1" x14ac:dyDescent="0.25">
      <c r="A11" s="22">
        <f t="shared" si="3"/>
        <v>4</v>
      </c>
      <c r="B11" s="21"/>
      <c r="C11" s="45" t="str">
        <f t="shared" si="0"/>
        <v xml:space="preserve"> </v>
      </c>
      <c r="D11" s="19"/>
      <c r="E11" s="20"/>
      <c r="F11" s="5" t="str">
        <f t="shared" si="1"/>
        <v xml:space="preserve"> </v>
      </c>
      <c r="G11" s="4" t="str">
        <f t="shared" si="2"/>
        <v xml:space="preserve"> </v>
      </c>
    </row>
    <row r="12" spans="1:9" ht="18.75" customHeight="1" x14ac:dyDescent="0.25">
      <c r="A12" s="22">
        <f t="shared" si="3"/>
        <v>5</v>
      </c>
      <c r="B12" s="21"/>
      <c r="C12" s="45" t="str">
        <f t="shared" si="0"/>
        <v xml:space="preserve"> </v>
      </c>
      <c r="D12" s="19"/>
      <c r="E12" s="20"/>
      <c r="F12" s="5" t="str">
        <f t="shared" si="1"/>
        <v xml:space="preserve"> </v>
      </c>
      <c r="G12" s="4" t="str">
        <f t="shared" si="2"/>
        <v xml:space="preserve"> </v>
      </c>
    </row>
    <row r="13" spans="1:9" ht="18.75" customHeight="1" x14ac:dyDescent="0.25">
      <c r="A13" s="22">
        <f t="shared" si="3"/>
        <v>6</v>
      </c>
      <c r="B13" s="21"/>
      <c r="C13" s="45" t="str">
        <f t="shared" si="0"/>
        <v xml:space="preserve"> </v>
      </c>
      <c r="D13" s="19"/>
      <c r="E13" s="20"/>
      <c r="F13" s="5" t="str">
        <f t="shared" si="1"/>
        <v xml:space="preserve"> </v>
      </c>
      <c r="G13" s="4" t="str">
        <f t="shared" si="2"/>
        <v xml:space="preserve"> </v>
      </c>
    </row>
    <row r="14" spans="1:9" ht="18.75" customHeight="1" x14ac:dyDescent="0.25">
      <c r="A14" s="22">
        <f t="shared" si="3"/>
        <v>7</v>
      </c>
      <c r="B14" s="21"/>
      <c r="C14" s="45" t="str">
        <f t="shared" si="0"/>
        <v xml:space="preserve"> </v>
      </c>
      <c r="D14" s="19"/>
      <c r="E14" s="20"/>
      <c r="F14" s="5" t="str">
        <f t="shared" si="1"/>
        <v xml:space="preserve"> </v>
      </c>
      <c r="G14" s="4" t="str">
        <f t="shared" si="2"/>
        <v xml:space="preserve"> </v>
      </c>
    </row>
    <row r="15" spans="1:9" ht="18.75" customHeight="1" x14ac:dyDescent="0.25">
      <c r="A15" s="22">
        <f t="shared" si="3"/>
        <v>8</v>
      </c>
      <c r="B15" s="21"/>
      <c r="C15" s="45" t="str">
        <f t="shared" si="0"/>
        <v xml:space="preserve"> </v>
      </c>
      <c r="D15" s="19"/>
      <c r="E15" s="20"/>
      <c r="F15" s="5" t="str">
        <f t="shared" si="1"/>
        <v xml:space="preserve"> </v>
      </c>
      <c r="G15" s="4" t="str">
        <f t="shared" si="2"/>
        <v xml:space="preserve"> </v>
      </c>
    </row>
    <row r="16" spans="1:9" ht="18.75" customHeight="1" x14ac:dyDescent="0.25">
      <c r="A16" s="22">
        <f t="shared" si="3"/>
        <v>9</v>
      </c>
      <c r="B16" s="21"/>
      <c r="C16" s="45" t="str">
        <f t="shared" si="0"/>
        <v xml:space="preserve"> </v>
      </c>
      <c r="D16" s="19"/>
      <c r="E16" s="20"/>
      <c r="F16" s="5" t="str">
        <f t="shared" si="1"/>
        <v xml:space="preserve"> </v>
      </c>
      <c r="G16" s="4" t="str">
        <f t="shared" si="2"/>
        <v xml:space="preserve"> </v>
      </c>
    </row>
    <row r="17" spans="1:7" ht="18.75" customHeight="1" x14ac:dyDescent="0.25">
      <c r="A17" s="22">
        <f t="shared" si="3"/>
        <v>10</v>
      </c>
      <c r="B17" s="21"/>
      <c r="C17" s="45" t="str">
        <f t="shared" si="0"/>
        <v xml:space="preserve"> </v>
      </c>
      <c r="D17" s="19"/>
      <c r="E17" s="20"/>
      <c r="F17" s="5" t="str">
        <f t="shared" si="1"/>
        <v xml:space="preserve"> </v>
      </c>
      <c r="G17" s="4" t="str">
        <f t="shared" si="2"/>
        <v xml:space="preserve"> </v>
      </c>
    </row>
    <row r="18" spans="1:7" ht="18.75" customHeight="1" x14ac:dyDescent="0.25">
      <c r="A18" s="22">
        <f t="shared" si="3"/>
        <v>11</v>
      </c>
      <c r="B18" s="21"/>
      <c r="C18" s="45" t="str">
        <f t="shared" si="0"/>
        <v xml:space="preserve"> </v>
      </c>
      <c r="D18" s="19"/>
      <c r="E18" s="20"/>
      <c r="F18" s="5" t="str">
        <f t="shared" si="1"/>
        <v xml:space="preserve"> </v>
      </c>
      <c r="G18" s="4" t="str">
        <f t="shared" si="2"/>
        <v xml:space="preserve"> </v>
      </c>
    </row>
    <row r="19" spans="1:7" ht="18.75" customHeight="1" x14ac:dyDescent="0.25">
      <c r="A19" s="22">
        <f t="shared" si="3"/>
        <v>12</v>
      </c>
      <c r="B19" s="21"/>
      <c r="C19" s="45" t="str">
        <f t="shared" si="0"/>
        <v xml:space="preserve"> </v>
      </c>
      <c r="D19" s="19"/>
      <c r="E19" s="20"/>
      <c r="F19" s="5" t="str">
        <f t="shared" si="1"/>
        <v xml:space="preserve"> </v>
      </c>
      <c r="G19" s="4" t="str">
        <f t="shared" si="2"/>
        <v xml:space="preserve"> </v>
      </c>
    </row>
    <row r="20" spans="1:7" ht="18.75" customHeight="1" x14ac:dyDescent="0.25">
      <c r="A20" s="22">
        <f t="shared" si="3"/>
        <v>13</v>
      </c>
      <c r="B20" s="21"/>
      <c r="C20" s="45" t="str">
        <f t="shared" si="0"/>
        <v xml:space="preserve"> </v>
      </c>
      <c r="D20" s="19"/>
      <c r="E20" s="20"/>
      <c r="F20" s="5" t="str">
        <f t="shared" si="1"/>
        <v xml:space="preserve"> </v>
      </c>
      <c r="G20" s="4" t="str">
        <f t="shared" si="2"/>
        <v xml:space="preserve"> </v>
      </c>
    </row>
    <row r="21" spans="1:7" ht="18.75" customHeight="1" x14ac:dyDescent="0.25">
      <c r="A21" s="22">
        <f t="shared" si="3"/>
        <v>14</v>
      </c>
      <c r="B21" s="21"/>
      <c r="C21" s="45" t="str">
        <f t="shared" si="0"/>
        <v xml:space="preserve"> </v>
      </c>
      <c r="D21" s="19"/>
      <c r="E21" s="20"/>
      <c r="F21" s="5" t="str">
        <f t="shared" si="1"/>
        <v xml:space="preserve"> </v>
      </c>
      <c r="G21" s="4" t="str">
        <f t="shared" si="2"/>
        <v xml:space="preserve"> </v>
      </c>
    </row>
    <row r="22" spans="1:7" ht="18.75" customHeight="1" x14ac:dyDescent="0.25">
      <c r="A22" s="22">
        <f t="shared" si="3"/>
        <v>15</v>
      </c>
      <c r="B22" s="21"/>
      <c r="C22" s="45" t="str">
        <f t="shared" si="0"/>
        <v xml:space="preserve"> </v>
      </c>
      <c r="D22" s="19"/>
      <c r="E22" s="20"/>
      <c r="F22" s="5" t="str">
        <f t="shared" si="1"/>
        <v xml:space="preserve"> </v>
      </c>
      <c r="G22" s="4" t="str">
        <f t="shared" si="2"/>
        <v xml:space="preserve"> </v>
      </c>
    </row>
    <row r="23" spans="1:7" ht="18.75" customHeight="1" x14ac:dyDescent="0.25">
      <c r="A23" s="22">
        <f t="shared" si="3"/>
        <v>16</v>
      </c>
      <c r="B23" s="21"/>
      <c r="C23" s="45" t="str">
        <f t="shared" si="0"/>
        <v xml:space="preserve"> </v>
      </c>
      <c r="D23" s="19"/>
      <c r="E23" s="20"/>
      <c r="F23" s="5" t="str">
        <f t="shared" si="1"/>
        <v xml:space="preserve"> </v>
      </c>
      <c r="G23" s="4" t="str">
        <f t="shared" si="2"/>
        <v xml:space="preserve"> </v>
      </c>
    </row>
    <row r="24" spans="1:7" ht="18.75" customHeight="1" x14ac:dyDescent="0.25">
      <c r="A24" s="22">
        <f t="shared" si="3"/>
        <v>17</v>
      </c>
      <c r="B24" s="21"/>
      <c r="C24" s="45" t="str">
        <f t="shared" si="0"/>
        <v xml:space="preserve"> </v>
      </c>
      <c r="D24" s="19"/>
      <c r="E24" s="20"/>
      <c r="F24" s="5" t="str">
        <f t="shared" si="1"/>
        <v xml:space="preserve"> </v>
      </c>
      <c r="G24" s="4" t="str">
        <f t="shared" si="2"/>
        <v xml:space="preserve"> </v>
      </c>
    </row>
    <row r="25" spans="1:7" ht="18.75" customHeight="1" x14ac:dyDescent="0.25">
      <c r="A25" s="22">
        <f t="shared" si="3"/>
        <v>18</v>
      </c>
      <c r="B25" s="21"/>
      <c r="C25" s="45" t="str">
        <f t="shared" si="0"/>
        <v xml:space="preserve"> </v>
      </c>
      <c r="D25" s="19"/>
      <c r="E25" s="20"/>
      <c r="F25" s="5" t="str">
        <f t="shared" si="1"/>
        <v xml:space="preserve"> </v>
      </c>
      <c r="G25" s="4" t="str">
        <f t="shared" si="2"/>
        <v xml:space="preserve"> </v>
      </c>
    </row>
    <row r="26" spans="1:7" ht="18.75" customHeight="1" x14ac:dyDescent="0.25">
      <c r="A26" s="22">
        <f t="shared" si="3"/>
        <v>19</v>
      </c>
      <c r="B26" s="21"/>
      <c r="C26" s="45" t="str">
        <f t="shared" si="0"/>
        <v xml:space="preserve"> </v>
      </c>
      <c r="D26" s="19"/>
      <c r="E26" s="20"/>
      <c r="F26" s="5" t="str">
        <f t="shared" si="1"/>
        <v xml:space="preserve"> </v>
      </c>
      <c r="G26" s="4" t="str">
        <f t="shared" si="2"/>
        <v xml:space="preserve"> </v>
      </c>
    </row>
    <row r="27" spans="1:7" ht="18.75" customHeight="1" x14ac:dyDescent="0.25">
      <c r="A27" s="22">
        <f t="shared" si="3"/>
        <v>20</v>
      </c>
      <c r="B27" s="21"/>
      <c r="C27" s="45" t="str">
        <f t="shared" si="0"/>
        <v xml:space="preserve"> </v>
      </c>
      <c r="D27" s="19"/>
      <c r="E27" s="20"/>
      <c r="F27" s="5" t="str">
        <f t="shared" si="1"/>
        <v xml:space="preserve"> </v>
      </c>
      <c r="G27" s="4" t="str">
        <f t="shared" si="2"/>
        <v xml:space="preserve"> </v>
      </c>
    </row>
    <row r="28" spans="1:7" ht="18.75" customHeight="1" x14ac:dyDescent="0.25">
      <c r="A28" s="22">
        <f t="shared" si="3"/>
        <v>21</v>
      </c>
      <c r="B28" s="21"/>
      <c r="C28" s="45" t="str">
        <f t="shared" si="0"/>
        <v xml:space="preserve"> </v>
      </c>
      <c r="D28" s="19"/>
      <c r="E28" s="20"/>
      <c r="F28" s="5" t="str">
        <f t="shared" si="1"/>
        <v xml:space="preserve"> </v>
      </c>
      <c r="G28" s="4" t="str">
        <f t="shared" si="2"/>
        <v xml:space="preserve"> </v>
      </c>
    </row>
    <row r="29" spans="1:7" ht="18.75" customHeight="1" x14ac:dyDescent="0.25">
      <c r="A29" s="22">
        <f t="shared" si="3"/>
        <v>22</v>
      </c>
      <c r="B29" s="21"/>
      <c r="C29" s="45" t="str">
        <f t="shared" si="0"/>
        <v xml:space="preserve"> </v>
      </c>
      <c r="D29" s="19"/>
      <c r="E29" s="20"/>
      <c r="F29" s="5" t="str">
        <f t="shared" si="1"/>
        <v xml:space="preserve"> </v>
      </c>
      <c r="G29" s="4" t="str">
        <f t="shared" si="2"/>
        <v xml:space="preserve"> </v>
      </c>
    </row>
    <row r="30" spans="1:7" ht="18.75" customHeight="1" x14ac:dyDescent="0.25">
      <c r="A30" s="22">
        <f t="shared" si="3"/>
        <v>23</v>
      </c>
      <c r="B30" s="21"/>
      <c r="C30" s="45" t="str">
        <f t="shared" si="0"/>
        <v xml:space="preserve"> </v>
      </c>
      <c r="D30" s="19"/>
      <c r="E30" s="20"/>
      <c r="F30" s="5" t="str">
        <f t="shared" si="1"/>
        <v xml:space="preserve"> </v>
      </c>
      <c r="G30" s="4" t="str">
        <f t="shared" si="2"/>
        <v xml:space="preserve"> </v>
      </c>
    </row>
    <row r="31" spans="1:7" ht="18.75" customHeight="1" x14ac:dyDescent="0.25">
      <c r="A31" s="22">
        <f t="shared" si="3"/>
        <v>24</v>
      </c>
      <c r="B31" s="21"/>
      <c r="C31" s="45" t="str">
        <f t="shared" si="0"/>
        <v xml:space="preserve"> </v>
      </c>
      <c r="D31" s="19"/>
      <c r="E31" s="20"/>
      <c r="F31" s="5" t="str">
        <f t="shared" si="1"/>
        <v xml:space="preserve"> </v>
      </c>
      <c r="G31" s="4" t="str">
        <f t="shared" si="2"/>
        <v xml:space="preserve"> </v>
      </c>
    </row>
    <row r="32" spans="1:7" ht="18.75" customHeight="1" x14ac:dyDescent="0.25">
      <c r="A32" s="22">
        <f t="shared" si="3"/>
        <v>25</v>
      </c>
      <c r="B32" s="21"/>
      <c r="C32" s="45" t="str">
        <f t="shared" si="0"/>
        <v xml:space="preserve"> </v>
      </c>
      <c r="D32" s="19"/>
      <c r="E32" s="20"/>
      <c r="F32" s="5" t="str">
        <f t="shared" si="1"/>
        <v xml:space="preserve"> </v>
      </c>
      <c r="G32" s="4" t="str">
        <f t="shared" si="2"/>
        <v xml:space="preserve"> </v>
      </c>
    </row>
    <row r="33" spans="1:7" ht="18.75" customHeight="1" x14ac:dyDescent="0.25">
      <c r="A33" s="22">
        <f t="shared" si="3"/>
        <v>26</v>
      </c>
      <c r="B33" s="21"/>
      <c r="C33" s="45" t="str">
        <f t="shared" si="0"/>
        <v xml:space="preserve"> </v>
      </c>
      <c r="D33" s="19"/>
      <c r="E33" s="20"/>
      <c r="F33" s="5" t="str">
        <f t="shared" si="1"/>
        <v xml:space="preserve"> </v>
      </c>
      <c r="G33" s="4" t="str">
        <f t="shared" si="2"/>
        <v xml:space="preserve"> </v>
      </c>
    </row>
    <row r="34" spans="1:7" ht="18.75" customHeight="1" x14ac:dyDescent="0.25">
      <c r="A34" s="22">
        <f t="shared" si="3"/>
        <v>27</v>
      </c>
      <c r="B34" s="21"/>
      <c r="C34" s="45" t="str">
        <f t="shared" si="0"/>
        <v xml:space="preserve"> </v>
      </c>
      <c r="D34" s="19"/>
      <c r="E34" s="20"/>
      <c r="F34" s="5" t="str">
        <f t="shared" si="1"/>
        <v xml:space="preserve"> </v>
      </c>
      <c r="G34" s="4" t="str">
        <f t="shared" si="2"/>
        <v xml:space="preserve"> </v>
      </c>
    </row>
    <row r="35" spans="1:7" ht="18.75" customHeight="1" x14ac:dyDescent="0.25">
      <c r="A35" s="22">
        <f t="shared" si="3"/>
        <v>28</v>
      </c>
      <c r="B35" s="21"/>
      <c r="C35" s="45" t="str">
        <f t="shared" si="0"/>
        <v xml:space="preserve"> </v>
      </c>
      <c r="D35" s="19"/>
      <c r="E35" s="20"/>
      <c r="F35" s="5" t="str">
        <f t="shared" si="1"/>
        <v xml:space="preserve"> </v>
      </c>
      <c r="G35" s="4" t="str">
        <f t="shared" si="2"/>
        <v xml:space="preserve"> </v>
      </c>
    </row>
    <row r="36" spans="1:7" ht="18.75" customHeight="1" x14ac:dyDescent="0.25">
      <c r="A36" s="22">
        <f t="shared" si="3"/>
        <v>29</v>
      </c>
      <c r="B36" s="21"/>
      <c r="C36" s="45" t="str">
        <f t="shared" si="0"/>
        <v xml:space="preserve"> </v>
      </c>
      <c r="D36" s="19"/>
      <c r="E36" s="20"/>
      <c r="F36" s="5" t="str">
        <f t="shared" si="1"/>
        <v xml:space="preserve"> </v>
      </c>
      <c r="G36" s="4" t="str">
        <f t="shared" si="2"/>
        <v xml:space="preserve"> </v>
      </c>
    </row>
    <row r="37" spans="1:7" ht="18.75" customHeight="1" x14ac:dyDescent="0.25">
      <c r="A37" s="22">
        <f t="shared" si="3"/>
        <v>30</v>
      </c>
      <c r="B37" s="21"/>
      <c r="C37" s="45" t="str">
        <f t="shared" si="0"/>
        <v xml:space="preserve"> </v>
      </c>
      <c r="D37" s="19"/>
      <c r="E37" s="20"/>
      <c r="F37" s="5" t="str">
        <f t="shared" si="1"/>
        <v xml:space="preserve"> </v>
      </c>
      <c r="G37" s="4" t="str">
        <f t="shared" si="2"/>
        <v xml:space="preserve"> </v>
      </c>
    </row>
    <row r="38" spans="1:7" ht="18.75" customHeight="1" x14ac:dyDescent="0.25">
      <c r="A38" s="22">
        <f t="shared" si="3"/>
        <v>31</v>
      </c>
      <c r="B38" s="21"/>
      <c r="C38" s="45" t="str">
        <f t="shared" ref="C38:C47" si="4">IF(B38=""," ",VLOOKUP(B38,KAT_DAPANWN,2,FALSE))</f>
        <v xml:space="preserve"> </v>
      </c>
      <c r="D38" s="19"/>
      <c r="E38" s="20"/>
      <c r="F38" s="5" t="str">
        <f t="shared" ref="F38:F47" si="5">IF(B38=""," ",VLOOKUP(B38,KAT_DAPANWN,3,FALSE))</f>
        <v xml:space="preserve"> </v>
      </c>
      <c r="G38" s="4" t="str">
        <f t="shared" ref="G38:G47" si="6">IF(B38=""," ",E38*F38)</f>
        <v xml:space="preserve"> </v>
      </c>
    </row>
    <row r="39" spans="1:7" ht="18.75" customHeight="1" x14ac:dyDescent="0.25">
      <c r="A39" s="22">
        <f t="shared" si="3"/>
        <v>32</v>
      </c>
      <c r="B39" s="21"/>
      <c r="C39" s="45" t="str">
        <f t="shared" si="4"/>
        <v xml:space="preserve"> </v>
      </c>
      <c r="D39" s="19"/>
      <c r="E39" s="20"/>
      <c r="F39" s="5" t="str">
        <f t="shared" si="5"/>
        <v xml:space="preserve"> </v>
      </c>
      <c r="G39" s="4" t="str">
        <f t="shared" si="6"/>
        <v xml:space="preserve"> </v>
      </c>
    </row>
    <row r="40" spans="1:7" ht="18.75" customHeight="1" x14ac:dyDescent="0.25">
      <c r="A40" s="22">
        <f t="shared" si="3"/>
        <v>33</v>
      </c>
      <c r="B40" s="21"/>
      <c r="C40" s="45" t="str">
        <f t="shared" si="4"/>
        <v xml:space="preserve"> </v>
      </c>
      <c r="D40" s="19"/>
      <c r="E40" s="20"/>
      <c r="F40" s="5" t="str">
        <f t="shared" si="5"/>
        <v xml:space="preserve"> </v>
      </c>
      <c r="G40" s="4" t="str">
        <f t="shared" si="6"/>
        <v xml:space="preserve"> </v>
      </c>
    </row>
    <row r="41" spans="1:7" ht="18.75" customHeight="1" x14ac:dyDescent="0.25">
      <c r="A41" s="22">
        <f t="shared" si="3"/>
        <v>34</v>
      </c>
      <c r="B41" s="21"/>
      <c r="C41" s="45" t="str">
        <f t="shared" si="4"/>
        <v xml:space="preserve"> </v>
      </c>
      <c r="D41" s="19"/>
      <c r="E41" s="20"/>
      <c r="F41" s="5" t="str">
        <f t="shared" si="5"/>
        <v xml:space="preserve"> </v>
      </c>
      <c r="G41" s="4" t="str">
        <f t="shared" si="6"/>
        <v xml:space="preserve"> </v>
      </c>
    </row>
    <row r="42" spans="1:7" ht="18.75" customHeight="1" x14ac:dyDescent="0.25">
      <c r="A42" s="22">
        <f t="shared" si="3"/>
        <v>35</v>
      </c>
      <c r="B42" s="21"/>
      <c r="C42" s="45" t="str">
        <f t="shared" si="4"/>
        <v xml:space="preserve"> </v>
      </c>
      <c r="D42" s="19"/>
      <c r="E42" s="20"/>
      <c r="F42" s="5" t="str">
        <f t="shared" si="5"/>
        <v xml:space="preserve"> </v>
      </c>
      <c r="G42" s="4" t="str">
        <f t="shared" si="6"/>
        <v xml:space="preserve"> </v>
      </c>
    </row>
    <row r="43" spans="1:7" ht="18.75" customHeight="1" x14ac:dyDescent="0.25">
      <c r="A43" s="22">
        <f t="shared" si="3"/>
        <v>36</v>
      </c>
      <c r="B43" s="21"/>
      <c r="C43" s="45" t="str">
        <f t="shared" si="4"/>
        <v xml:space="preserve"> </v>
      </c>
      <c r="D43" s="19"/>
      <c r="E43" s="20"/>
      <c r="F43" s="5" t="str">
        <f t="shared" si="5"/>
        <v xml:space="preserve"> </v>
      </c>
      <c r="G43" s="4" t="str">
        <f t="shared" si="6"/>
        <v xml:space="preserve"> </v>
      </c>
    </row>
    <row r="44" spans="1:7" ht="18.75" customHeight="1" x14ac:dyDescent="0.25">
      <c r="A44" s="22">
        <f t="shared" si="3"/>
        <v>37</v>
      </c>
      <c r="B44" s="21"/>
      <c r="C44" s="45" t="str">
        <f t="shared" si="4"/>
        <v xml:space="preserve"> </v>
      </c>
      <c r="D44" s="19"/>
      <c r="E44" s="20"/>
      <c r="F44" s="5" t="str">
        <f t="shared" si="5"/>
        <v xml:space="preserve"> </v>
      </c>
      <c r="G44" s="4" t="str">
        <f t="shared" si="6"/>
        <v xml:space="preserve"> </v>
      </c>
    </row>
    <row r="45" spans="1:7" ht="18.75" customHeight="1" x14ac:dyDescent="0.25">
      <c r="A45" s="22">
        <f t="shared" si="3"/>
        <v>38</v>
      </c>
      <c r="B45" s="21"/>
      <c r="C45" s="45" t="str">
        <f t="shared" si="4"/>
        <v xml:space="preserve"> </v>
      </c>
      <c r="D45" s="19"/>
      <c r="E45" s="20"/>
      <c r="F45" s="5" t="str">
        <f t="shared" si="5"/>
        <v xml:space="preserve"> </v>
      </c>
      <c r="G45" s="4" t="str">
        <f t="shared" si="6"/>
        <v xml:space="preserve"> </v>
      </c>
    </row>
    <row r="46" spans="1:7" ht="18.75" customHeight="1" x14ac:dyDescent="0.25">
      <c r="A46" s="22">
        <f t="shared" si="3"/>
        <v>39</v>
      </c>
      <c r="B46" s="21"/>
      <c r="C46" s="45" t="str">
        <f t="shared" si="4"/>
        <v xml:space="preserve"> </v>
      </c>
      <c r="D46" s="19"/>
      <c r="E46" s="20"/>
      <c r="F46" s="5" t="str">
        <f t="shared" si="5"/>
        <v xml:space="preserve"> </v>
      </c>
      <c r="G46" s="4" t="str">
        <f t="shared" si="6"/>
        <v xml:space="preserve"> </v>
      </c>
    </row>
    <row r="47" spans="1:7" ht="18.75" customHeight="1" x14ac:dyDescent="0.25">
      <c r="A47" s="22">
        <f t="shared" si="3"/>
        <v>40</v>
      </c>
      <c r="B47" s="21"/>
      <c r="C47" s="45" t="str">
        <f t="shared" si="4"/>
        <v xml:space="preserve"> </v>
      </c>
      <c r="D47" s="19"/>
      <c r="E47" s="20"/>
      <c r="F47" s="5" t="str">
        <f t="shared" si="5"/>
        <v xml:space="preserve"> </v>
      </c>
      <c r="G47" s="4" t="str">
        <f t="shared" si="6"/>
        <v xml:space="preserve"> </v>
      </c>
    </row>
    <row r="48" spans="1:7" ht="18.75" customHeight="1" x14ac:dyDescent="0.25">
      <c r="A48" s="22">
        <f t="shared" si="3"/>
        <v>41</v>
      </c>
      <c r="B48" s="21"/>
      <c r="C48" s="45" t="str">
        <f t="shared" si="0"/>
        <v xml:space="preserve"> </v>
      </c>
      <c r="D48" s="19"/>
      <c r="E48" s="20"/>
      <c r="F48" s="5" t="str">
        <f t="shared" si="1"/>
        <v xml:space="preserve"> </v>
      </c>
      <c r="G48" s="4" t="str">
        <f t="shared" si="2"/>
        <v xml:space="preserve"> </v>
      </c>
    </row>
    <row r="49" spans="1:7" ht="18.75" customHeight="1" x14ac:dyDescent="0.25">
      <c r="A49" s="22">
        <f t="shared" si="3"/>
        <v>42</v>
      </c>
      <c r="B49" s="21"/>
      <c r="C49" s="45" t="str">
        <f t="shared" si="0"/>
        <v xml:space="preserve"> </v>
      </c>
      <c r="D49" s="19"/>
      <c r="E49" s="20"/>
      <c r="F49" s="5" t="str">
        <f t="shared" si="1"/>
        <v xml:space="preserve"> </v>
      </c>
      <c r="G49" s="4" t="str">
        <f t="shared" si="2"/>
        <v xml:space="preserve"> </v>
      </c>
    </row>
    <row r="50" spans="1:7" ht="18.75" customHeight="1" x14ac:dyDescent="0.25">
      <c r="A50" s="22">
        <f t="shared" si="3"/>
        <v>43</v>
      </c>
      <c r="B50" s="21"/>
      <c r="C50" s="45" t="str">
        <f t="shared" si="0"/>
        <v xml:space="preserve"> </v>
      </c>
      <c r="D50" s="19"/>
      <c r="E50" s="20"/>
      <c r="F50" s="5" t="str">
        <f t="shared" si="1"/>
        <v xml:space="preserve"> </v>
      </c>
      <c r="G50" s="4" t="str">
        <f t="shared" si="2"/>
        <v xml:space="preserve"> </v>
      </c>
    </row>
    <row r="51" spans="1:7" ht="18.75" customHeight="1" x14ac:dyDescent="0.25">
      <c r="A51" s="22">
        <f t="shared" si="3"/>
        <v>44</v>
      </c>
      <c r="B51" s="21"/>
      <c r="C51" s="45" t="str">
        <f t="shared" si="0"/>
        <v xml:space="preserve"> </v>
      </c>
      <c r="D51" s="19"/>
      <c r="E51" s="20"/>
      <c r="F51" s="5" t="str">
        <f t="shared" si="1"/>
        <v xml:space="preserve"> </v>
      </c>
      <c r="G51" s="4" t="str">
        <f t="shared" si="2"/>
        <v xml:space="preserve"> </v>
      </c>
    </row>
    <row r="52" spans="1:7" ht="18.75" customHeight="1" x14ac:dyDescent="0.25">
      <c r="A52" s="22">
        <f t="shared" si="3"/>
        <v>45</v>
      </c>
      <c r="B52" s="21"/>
      <c r="C52" s="45" t="str">
        <f t="shared" si="0"/>
        <v xml:space="preserve"> </v>
      </c>
      <c r="D52" s="19"/>
      <c r="E52" s="20"/>
      <c r="F52" s="5" t="str">
        <f t="shared" si="1"/>
        <v xml:space="preserve"> </v>
      </c>
      <c r="G52" s="4" t="str">
        <f t="shared" si="2"/>
        <v xml:space="preserve"> </v>
      </c>
    </row>
    <row r="53" spans="1:7" ht="18.75" customHeight="1" x14ac:dyDescent="0.25">
      <c r="A53" s="22">
        <f t="shared" si="3"/>
        <v>46</v>
      </c>
      <c r="B53" s="21"/>
      <c r="C53" s="45" t="str">
        <f t="shared" si="0"/>
        <v xml:space="preserve"> </v>
      </c>
      <c r="D53" s="19"/>
      <c r="E53" s="20"/>
      <c r="F53" s="5" t="str">
        <f t="shared" si="1"/>
        <v xml:space="preserve"> </v>
      </c>
      <c r="G53" s="4" t="str">
        <f t="shared" si="2"/>
        <v xml:space="preserve"> </v>
      </c>
    </row>
    <row r="54" spans="1:7" ht="18.75" customHeight="1" x14ac:dyDescent="0.25">
      <c r="A54" s="22">
        <f t="shared" si="3"/>
        <v>47</v>
      </c>
      <c r="B54" s="21"/>
      <c r="C54" s="45" t="str">
        <f t="shared" si="0"/>
        <v xml:space="preserve"> </v>
      </c>
      <c r="D54" s="19"/>
      <c r="E54" s="20"/>
      <c r="F54" s="5" t="str">
        <f t="shared" si="1"/>
        <v xml:space="preserve"> </v>
      </c>
      <c r="G54" s="4" t="str">
        <f t="shared" si="2"/>
        <v xml:space="preserve"> </v>
      </c>
    </row>
    <row r="55" spans="1:7" ht="18.75" customHeight="1" x14ac:dyDescent="0.25">
      <c r="A55" s="22">
        <f t="shared" si="3"/>
        <v>48</v>
      </c>
      <c r="B55" s="21"/>
      <c r="C55" s="45" t="str">
        <f t="shared" si="0"/>
        <v xml:space="preserve"> </v>
      </c>
      <c r="D55" s="19"/>
      <c r="E55" s="20"/>
      <c r="F55" s="5" t="str">
        <f t="shared" si="1"/>
        <v xml:space="preserve"> </v>
      </c>
      <c r="G55" s="4" t="str">
        <f t="shared" si="2"/>
        <v xml:space="preserve"> </v>
      </c>
    </row>
    <row r="56" spans="1:7" ht="18.75" customHeight="1" x14ac:dyDescent="0.25">
      <c r="A56" s="22">
        <f t="shared" si="3"/>
        <v>49</v>
      </c>
      <c r="B56" s="21"/>
      <c r="C56" s="45" t="str">
        <f t="shared" si="0"/>
        <v xml:space="preserve"> </v>
      </c>
      <c r="D56" s="19"/>
      <c r="E56" s="20"/>
      <c r="F56" s="5" t="str">
        <f t="shared" si="1"/>
        <v xml:space="preserve"> </v>
      </c>
      <c r="G56" s="4" t="str">
        <f t="shared" si="2"/>
        <v xml:space="preserve"> </v>
      </c>
    </row>
    <row r="57" spans="1:7" ht="18.75" customHeight="1" x14ac:dyDescent="0.25">
      <c r="A57" s="22">
        <f t="shared" si="3"/>
        <v>50</v>
      </c>
      <c r="B57" s="21"/>
      <c r="C57" s="45" t="str">
        <f t="shared" si="0"/>
        <v xml:space="preserve"> </v>
      </c>
      <c r="D57" s="19"/>
      <c r="E57" s="20"/>
      <c r="F57" s="5" t="str">
        <f t="shared" si="1"/>
        <v xml:space="preserve"> </v>
      </c>
      <c r="G57" s="4" t="str">
        <f t="shared" si="2"/>
        <v xml:space="preserve"> </v>
      </c>
    </row>
    <row r="58" spans="1:7" x14ac:dyDescent="0.25">
      <c r="A58" s="58"/>
      <c r="B58" s="59"/>
      <c r="C58" s="60"/>
      <c r="D58" s="61"/>
      <c r="E58" s="62"/>
      <c r="F58" s="63"/>
      <c r="G58" s="64"/>
    </row>
    <row r="59" spans="1:7" x14ac:dyDescent="0.25">
      <c r="A59" s="23"/>
      <c r="D59" s="24" t="s">
        <v>23</v>
      </c>
      <c r="E59" s="8">
        <f>SUBTOTAL(9,E8:E57)</f>
        <v>0</v>
      </c>
      <c r="F59" s="8"/>
      <c r="G59" s="8">
        <f t="shared" ref="G59" si="7">SUBTOTAL(9,G8:G57)</f>
        <v>0</v>
      </c>
    </row>
    <row r="60" spans="1:7" ht="36.75" customHeight="1" x14ac:dyDescent="0.25">
      <c r="A60" s="144" t="s">
        <v>22</v>
      </c>
      <c r="B60" s="144"/>
      <c r="C60" s="144"/>
      <c r="D60" s="144"/>
      <c r="E60" s="144"/>
      <c r="F60" s="144"/>
      <c r="G60" s="144"/>
    </row>
    <row r="61" spans="1:7" x14ac:dyDescent="0.25">
      <c r="A61" s="23"/>
    </row>
    <row r="62" spans="1:7" x14ac:dyDescent="0.25">
      <c r="A62" s="23"/>
    </row>
    <row r="63" spans="1:7" x14ac:dyDescent="0.25">
      <c r="A63" s="23"/>
    </row>
    <row r="64" spans="1:7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</sheetData>
  <sheetProtection password="8F1D" sheet="1" objects="1" scenarios="1" formatCells="0" formatColumns="0" formatRows="0" autoFilter="0" pivotTables="0"/>
  <autoFilter ref="A7:G37"/>
  <mergeCells count="8">
    <mergeCell ref="A60:G60"/>
    <mergeCell ref="A5:B5"/>
    <mergeCell ref="C4:E4"/>
    <mergeCell ref="C5:E5"/>
    <mergeCell ref="A1:G1"/>
    <mergeCell ref="A2:G2"/>
    <mergeCell ref="A3:G3"/>
    <mergeCell ref="A4:B4"/>
  </mergeCells>
  <conditionalFormatting sqref="E59:G59">
    <cfRule type="cellIs" dxfId="28" priority="3" operator="greaterThan">
      <formula>300000</formula>
    </cfRule>
  </conditionalFormatting>
  <dataValidations count="3">
    <dataValidation type="list" allowBlank="1" showInputMessage="1" showErrorMessage="1" prompt="Επιλέξατε κωδικό κατηγορίας δαπάνης" sqref="B58">
      <formula1>DPNS</formula1>
    </dataValidation>
    <dataValidation type="list" allowBlank="1" showInputMessage="1" showErrorMessage="1" prompt="Επιλέξατε κωδικό κατηγορίας δαπάνης" sqref="B8:B57">
      <formula1>DAPCODES</formula1>
    </dataValidation>
    <dataValidation type="decimal" allowBlank="1" showInputMessage="1" showErrorMessage="1" sqref="E8:E57">
      <formula1>0</formula1>
      <formula2>300000</formula2>
    </dataValidation>
  </dataValidations>
  <pageMargins left="0.7" right="0.7" top="0.75" bottom="0.75" header="0.3" footer="0.3"/>
  <pageSetup paperSize="9" scale="79" orientation="landscape" horizontalDpi="4294967295" verticalDpi="4294967295" r:id="rId1"/>
  <ignoredErrors>
    <ignoredError sqref="A9:A29 A30:A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27" workbookViewId="0">
      <selection activeCell="H49" sqref="H49"/>
    </sheetView>
  </sheetViews>
  <sheetFormatPr defaultRowHeight="15" x14ac:dyDescent="0.25"/>
  <cols>
    <col min="1" max="1" width="22" style="1" bestFit="1" customWidth="1"/>
    <col min="2" max="2" width="14.85546875" style="1" bestFit="1" customWidth="1"/>
    <col min="3" max="3" width="11.28515625" style="143" customWidth="1"/>
    <col min="4" max="4" width="11.28515625" style="2" customWidth="1"/>
    <col min="5" max="5" width="15.7109375" style="15" customWidth="1"/>
    <col min="6" max="6" width="9.7109375" style="16" customWidth="1"/>
    <col min="7" max="7" width="14.42578125" style="35" customWidth="1"/>
    <col min="8" max="8" width="27" style="6" bestFit="1" customWidth="1"/>
    <col min="9" max="16384" width="9.140625" style="1"/>
  </cols>
  <sheetData>
    <row r="1" spans="1:8" s="13" customFormat="1" ht="75.75" thickBot="1" x14ac:dyDescent="0.3">
      <c r="A1" s="117" t="s">
        <v>4</v>
      </c>
      <c r="B1" s="118" t="s">
        <v>18</v>
      </c>
      <c r="C1" s="138" t="s">
        <v>19</v>
      </c>
      <c r="D1" s="117" t="s">
        <v>113</v>
      </c>
      <c r="E1" s="34" t="s">
        <v>108</v>
      </c>
      <c r="F1" s="87" t="s">
        <v>107</v>
      </c>
      <c r="G1" s="88" t="s">
        <v>106</v>
      </c>
      <c r="H1" s="46" t="s">
        <v>112</v>
      </c>
    </row>
    <row r="2" spans="1:8" x14ac:dyDescent="0.25">
      <c r="A2" s="43" t="s">
        <v>9</v>
      </c>
      <c r="B2" s="40">
        <f>SUMIF('ΠΡΟΥΠΟΛΟΓΙΣΜΟΣ ΠΡΟΤΑΣΗΣ'!B8:B57,A2,'ΠΡΟΥΠΟΛΟΓΙΣΜΟΣ ΠΡΟΤΑΣΗΣ'!E8:E57)</f>
        <v>0</v>
      </c>
      <c r="C2" s="163" t="e">
        <f>SUM(B2:B5)/SYNOLO</f>
        <v>#DIV/0!</v>
      </c>
      <c r="D2" s="166">
        <f>SUM(B2:B5)</f>
        <v>0</v>
      </c>
      <c r="E2" s="169">
        <v>0.3</v>
      </c>
      <c r="F2" s="83"/>
      <c r="G2" s="119"/>
      <c r="H2" s="75"/>
    </row>
    <row r="3" spans="1:8" x14ac:dyDescent="0.25">
      <c r="A3" s="37" t="s">
        <v>10</v>
      </c>
      <c r="B3" s="14">
        <f>SUMIF('ΠΡΟΥΠΟΛΟΓΙΣΜΟΣ ΠΡΟΤΑΣΗΣ'!B8:B57,A3,'ΠΡΟΥΠΟΛΟΓΙΣΜΟΣ ΠΡΟΤΑΣΗΣ'!E8:E57)</f>
        <v>0</v>
      </c>
      <c r="C3" s="164"/>
      <c r="D3" s="167"/>
      <c r="E3" s="170"/>
      <c r="F3" s="84"/>
      <c r="G3" s="116"/>
      <c r="H3" s="76"/>
    </row>
    <row r="4" spans="1:8" x14ac:dyDescent="0.25">
      <c r="A4" s="37" t="s">
        <v>48</v>
      </c>
      <c r="B4" s="14">
        <f>SUMIF('ΠΡΟΥΠΟΛΟΓΙΣΜΟΣ ΠΡΟΤΑΣΗΣ'!B8:B57,A4,'ΠΡΟΥΠΟΛΟΓΙΣΜΟΣ ΠΡΟΤΑΣΗΣ'!E8:E57)</f>
        <v>0</v>
      </c>
      <c r="C4" s="164"/>
      <c r="D4" s="167"/>
      <c r="E4" s="170"/>
      <c r="F4" s="84"/>
      <c r="G4" s="116"/>
      <c r="H4" s="76"/>
    </row>
    <row r="5" spans="1:8" ht="15.75" thickBot="1" x14ac:dyDescent="0.3">
      <c r="A5" s="38" t="s">
        <v>50</v>
      </c>
      <c r="B5" s="39">
        <f>SUMIF('ΠΡΟΥΠΟΛΟΓΙΣΜΟΣ ΠΡΟΤΑΣΗΣ'!B8:B57,A5,'ΠΡΟΥΠΟΛΟΓΙΣΜΟΣ ΠΡΟΤΑΣΗΣ'!E8:E57)</f>
        <v>0</v>
      </c>
      <c r="C5" s="165"/>
      <c r="D5" s="168"/>
      <c r="E5" s="171"/>
      <c r="F5" s="89"/>
      <c r="G5" s="120"/>
      <c r="H5" s="77"/>
    </row>
    <row r="6" spans="1:8" x14ac:dyDescent="0.25">
      <c r="A6" s="43" t="s">
        <v>11</v>
      </c>
      <c r="B6" s="40">
        <f>SUMIF('ΠΡΟΥΠΟΛΟΓΙΣΜΟΣ ΠΡΟΤΑΣΗΣ'!B8:B57,A6,'ΠΡΟΥΠΟΛΟΓΙΣΜΟΣ ΠΡΟΤΑΣΗΣ'!E8:E57)</f>
        <v>0</v>
      </c>
      <c r="C6" s="163" t="e">
        <f>SUM(B6:B14)/SYNOLO</f>
        <v>#DIV/0!</v>
      </c>
      <c r="D6" s="166">
        <f>SUM(B6:B14)</f>
        <v>0</v>
      </c>
      <c r="E6" s="169">
        <v>0.7</v>
      </c>
      <c r="F6" s="83"/>
      <c r="G6" s="119"/>
      <c r="H6" s="75"/>
    </row>
    <row r="7" spans="1:8" x14ac:dyDescent="0.25">
      <c r="A7" s="37" t="s">
        <v>12</v>
      </c>
      <c r="B7" s="14">
        <f>SUMIF('ΠΡΟΥΠΟΛΟΓΙΣΜΟΣ ΠΡΟΤΑΣΗΣ'!B8:B57,A7,'ΠΡΟΥΠΟΛΟΓΙΣΜΟΣ ΠΡΟΤΑΣΗΣ'!E8:E57)</f>
        <v>0</v>
      </c>
      <c r="C7" s="164"/>
      <c r="D7" s="167"/>
      <c r="E7" s="170"/>
      <c r="F7" s="84"/>
      <c r="G7" s="116"/>
      <c r="H7" s="76"/>
    </row>
    <row r="8" spans="1:8" x14ac:dyDescent="0.25">
      <c r="A8" s="37" t="s">
        <v>13</v>
      </c>
      <c r="B8" s="14">
        <f>SUMIF('ΠΡΟΥΠΟΛΟΓΙΣΜΟΣ ΠΡΟΤΑΣΗΣ'!B8:B57,A8,'ΠΡΟΥΠΟΛΟΓΙΣΜΟΣ ΠΡΟΤΑΣΗΣ'!E8:E57)</f>
        <v>0</v>
      </c>
      <c r="C8" s="164"/>
      <c r="D8" s="167"/>
      <c r="E8" s="170"/>
      <c r="F8" s="84"/>
      <c r="G8" s="116"/>
      <c r="H8" s="76"/>
    </row>
    <row r="9" spans="1:8" x14ac:dyDescent="0.25">
      <c r="A9" s="37" t="s">
        <v>14</v>
      </c>
      <c r="B9" s="14">
        <f>SUMIF('ΠΡΟΥΠΟΛΟΓΙΣΜΟΣ ΠΡΟΤΑΣΗΣ'!B8:B57,A9,'ΠΡΟΥΠΟΛΟΓΙΣΜΟΣ ΠΡΟΤΑΣΗΣ'!E8:E57)</f>
        <v>0</v>
      </c>
      <c r="C9" s="164"/>
      <c r="D9" s="167"/>
      <c r="E9" s="170"/>
      <c r="F9" s="84"/>
      <c r="G9" s="116"/>
      <c r="H9" s="76"/>
    </row>
    <row r="10" spans="1:8" x14ac:dyDescent="0.25">
      <c r="A10" s="37" t="s">
        <v>56</v>
      </c>
      <c r="B10" s="14">
        <f>SUMIF('ΠΡΟΥΠΟΛΟΓΙΣΜΟΣ ΠΡΟΤΑΣΗΣ'!B8:B57,A10,'ΠΡΟΥΠΟΛΟΓΙΣΜΟΣ ΠΡΟΤΑΣΗΣ'!E8:E57)</f>
        <v>0</v>
      </c>
      <c r="C10" s="164"/>
      <c r="D10" s="167"/>
      <c r="E10" s="170"/>
      <c r="F10" s="84"/>
      <c r="G10" s="116"/>
      <c r="H10" s="76"/>
    </row>
    <row r="11" spans="1:8" x14ac:dyDescent="0.25">
      <c r="A11" s="37" t="s">
        <v>58</v>
      </c>
      <c r="B11" s="14">
        <f>SUMIF('ΠΡΟΥΠΟΛΟΓΙΣΜΟΣ ΠΡΟΤΑΣΗΣ'!B8:B57,A11,'ΠΡΟΥΠΟΛΟΓΙΣΜΟΣ ΠΡΟΤΑΣΗΣ'!E8:E57)</f>
        <v>0</v>
      </c>
      <c r="C11" s="164"/>
      <c r="D11" s="167"/>
      <c r="E11" s="170"/>
      <c r="F11" s="84"/>
      <c r="G11" s="116"/>
      <c r="H11" s="76"/>
    </row>
    <row r="12" spans="1:8" x14ac:dyDescent="0.25">
      <c r="A12" s="37" t="s">
        <v>60</v>
      </c>
      <c r="B12" s="14">
        <f>SUMIF('ΠΡΟΥΠΟΛΟΓΙΣΜΟΣ ΠΡΟΤΑΣΗΣ'!B8:B57,A12,'ΠΡΟΥΠΟΛΟΓΙΣΜΟΣ ΠΡΟΤΑΣΗΣ'!E8:E57)</f>
        <v>0</v>
      </c>
      <c r="C12" s="164"/>
      <c r="D12" s="167"/>
      <c r="E12" s="170"/>
      <c r="F12" s="84">
        <v>15000</v>
      </c>
      <c r="G12" s="116"/>
      <c r="H12" s="76"/>
    </row>
    <row r="13" spans="1:8" x14ac:dyDescent="0.25">
      <c r="A13" s="37" t="s">
        <v>62</v>
      </c>
      <c r="B13" s="14">
        <f>SUMIF('ΠΡΟΥΠΟΛΟΓΙΣΜΟΣ ΠΡΟΤΑΣΗΣ'!B8:B57,A13,'ΠΡΟΥΠΟΛΟΓΙΣΜΟΣ ΠΡΟΤΑΣΗΣ'!E8:E57)</f>
        <v>0</v>
      </c>
      <c r="C13" s="164"/>
      <c r="D13" s="167"/>
      <c r="E13" s="170"/>
      <c r="F13" s="84"/>
      <c r="G13" s="116"/>
      <c r="H13" s="76"/>
    </row>
    <row r="14" spans="1:8" ht="15.75" thickBot="1" x14ac:dyDescent="0.3">
      <c r="A14" s="38" t="s">
        <v>64</v>
      </c>
      <c r="B14" s="39">
        <f>SUMIF('ΠΡΟΥΠΟΛΟΓΙΣΜΟΣ ΠΡΟΤΑΣΗΣ'!B8:B57,A14,'ΠΡΟΥΠΟΛΟΓΙΣΜΟΣ ΠΡΟΤΑΣΗΣ'!E8:E57)</f>
        <v>0</v>
      </c>
      <c r="C14" s="165"/>
      <c r="D14" s="168"/>
      <c r="E14" s="171"/>
      <c r="F14" s="89"/>
      <c r="G14" s="85"/>
      <c r="H14" s="77"/>
    </row>
    <row r="15" spans="1:8" x14ac:dyDescent="0.25">
      <c r="A15" s="43" t="s">
        <v>15</v>
      </c>
      <c r="B15" s="40">
        <f>SUMIF('ΠΡΟΥΠΟΛΟΓΙΣΜΟΣ ΠΡΟΤΑΣΗΣ'!B8:B57,A15,'ΠΡΟΥΠΟΛΟΓΙΣΜΟΣ ΠΡΟΤΑΣΗΣ'!E8:E57)</f>
        <v>0</v>
      </c>
      <c r="C15" s="139"/>
      <c r="D15" s="166">
        <f>SUM(B15:B17)</f>
        <v>0</v>
      </c>
      <c r="E15" s="71"/>
      <c r="F15" s="84">
        <f>5*14000</f>
        <v>70000</v>
      </c>
      <c r="G15" s="86"/>
      <c r="H15" s="124" t="s">
        <v>109</v>
      </c>
    </row>
    <row r="16" spans="1:8" x14ac:dyDescent="0.25">
      <c r="A16" s="37" t="s">
        <v>16</v>
      </c>
      <c r="B16" s="14">
        <f>SUMIF('ΠΡΟΥΠΟΛΟΓΙΣΜΟΣ ΠΡΟΤΑΣΗΣ'!B8:B57,A16,'ΠΡΟΥΠΟΛΟΓΙΣΜΟΣ ΠΡΟΤΑΣΗΣ'!E8:E57)</f>
        <v>0</v>
      </c>
      <c r="C16" s="140" t="e">
        <f>SUM(B16:B16)/SYNOLO</f>
        <v>#DIV/0!</v>
      </c>
      <c r="D16" s="172"/>
      <c r="E16" s="65">
        <v>0.2</v>
      </c>
      <c r="F16" s="84">
        <v>10000</v>
      </c>
      <c r="G16" s="91"/>
      <c r="H16" s="76"/>
    </row>
    <row r="17" spans="1:8" ht="15.75" thickBot="1" x14ac:dyDescent="0.3">
      <c r="A17" s="38" t="s">
        <v>67</v>
      </c>
      <c r="B17" s="14">
        <f>SUMIF('ΠΡΟΥΠΟΛΟΓΙΣΜΟΣ ΠΡΟΤΑΣΗΣ'!B8:B57,A17,'ΠΡΟΥΠΟΛΟΓΙΣΜΟΣ ΠΡΟΤΑΣΗΣ'!E8:E57)</f>
        <v>0</v>
      </c>
      <c r="C17" s="140" t="e">
        <f>SUM(B17:B17)/SYNOLO</f>
        <v>#DIV/0!</v>
      </c>
      <c r="D17" s="173"/>
      <c r="E17" s="72">
        <v>0.3</v>
      </c>
      <c r="F17" s="84">
        <v>50000</v>
      </c>
      <c r="G17" s="85"/>
      <c r="H17" s="77"/>
    </row>
    <row r="18" spans="1:8" x14ac:dyDescent="0.25">
      <c r="A18" s="43" t="s">
        <v>17</v>
      </c>
      <c r="B18" s="130">
        <f>SUMIF('ΠΡΟΥΠΟΛΟΓΙΣΜΟΣ ΠΡΟΤΑΣΗΣ'!B8:B57,A18,'ΠΡΟΥΠΟΛΟΓΙΣΜΟΣ ΠΡΟΤΑΣΗΣ'!E8:E57)</f>
        <v>0</v>
      </c>
      <c r="C18" s="139"/>
      <c r="D18" s="166">
        <f>SUM(B18:B24)</f>
        <v>0</v>
      </c>
      <c r="E18" s="71"/>
      <c r="F18" s="86"/>
      <c r="G18" s="86"/>
      <c r="H18" s="75"/>
    </row>
    <row r="19" spans="1:8" x14ac:dyDescent="0.25">
      <c r="A19" s="37" t="s">
        <v>68</v>
      </c>
      <c r="B19" s="131">
        <f>SUMIF('ΠΡΟΥΠΟΛΟΓΙΣΜΟΣ ΠΡΟΤΑΣΗΣ'!B8:B57,A19,'ΠΡΟΥΠΟΛΟΓΙΣΜΟΣ ΠΡΟΤΑΣΗΣ'!E8:E57)</f>
        <v>0</v>
      </c>
      <c r="C19" s="141"/>
      <c r="D19" s="172"/>
      <c r="E19" s="17"/>
      <c r="F19" s="84"/>
      <c r="G19" s="91"/>
      <c r="H19" s="76"/>
    </row>
    <row r="20" spans="1:8" x14ac:dyDescent="0.25">
      <c r="A20" s="37" t="s">
        <v>70</v>
      </c>
      <c r="B20" s="131">
        <f>SUMIF('ΠΡΟΥΠΟΛΟΓΙΣΜΟΣ ΠΡΟΤΑΣΗΣ'!B8:B57,A20,'ΠΡΟΥΠΟΛΟΓΙΣΜΟΣ ΠΡΟΤΑΣΗΣ'!E8:E57)</f>
        <v>0</v>
      </c>
      <c r="C20" s="141"/>
      <c r="D20" s="172"/>
      <c r="E20" s="17"/>
      <c r="F20" s="84"/>
      <c r="G20" s="91"/>
      <c r="H20" s="76"/>
    </row>
    <row r="21" spans="1:8" x14ac:dyDescent="0.25">
      <c r="A21" s="37" t="s">
        <v>72</v>
      </c>
      <c r="B21" s="131">
        <f>SUMIF('ΠΡΟΥΠΟΛΟΓΙΣΜΟΣ ΠΡΟΤΑΣΗΣ'!B8:B57,A21,'ΠΡΟΥΠΟΛΟΓΙΣΜΟΣ ΠΡΟΤΑΣΗΣ'!E8:E57)</f>
        <v>0</v>
      </c>
      <c r="C21" s="141"/>
      <c r="D21" s="172"/>
      <c r="E21" s="17"/>
      <c r="F21" s="84"/>
      <c r="G21" s="91"/>
      <c r="H21" s="76"/>
    </row>
    <row r="22" spans="1:8" x14ac:dyDescent="0.25">
      <c r="A22" s="37" t="s">
        <v>74</v>
      </c>
      <c r="B22" s="131">
        <f>SUMIF('ΠΡΟΥΠΟΛΟΓΙΣΜΟΣ ΠΡΟΤΑΣΗΣ'!B8:B57,A22,'ΠΡΟΥΠΟΛΟΓΙΣΜΟΣ ΠΡΟΤΑΣΗΣ'!E8:E57)</f>
        <v>0</v>
      </c>
      <c r="C22" s="141"/>
      <c r="D22" s="172"/>
      <c r="E22" s="17"/>
      <c r="F22" s="84"/>
      <c r="G22" s="91"/>
      <c r="H22" s="76"/>
    </row>
    <row r="23" spans="1:8" x14ac:dyDescent="0.25">
      <c r="A23" s="37" t="s">
        <v>76</v>
      </c>
      <c r="B23" s="131">
        <f>SUMIF('ΠΡΟΥΠΟΛΟΓΙΣΜΟΣ ΠΡΟΤΑΣΗΣ'!B8:B57,A23,'ΠΡΟΥΠΟΛΟΓΙΣΜΟΣ ΠΡΟΤΑΣΗΣ'!E8:E57)</f>
        <v>0</v>
      </c>
      <c r="C23" s="141"/>
      <c r="D23" s="172"/>
      <c r="E23" s="17"/>
      <c r="F23" s="84"/>
      <c r="G23" s="91"/>
      <c r="H23" s="76"/>
    </row>
    <row r="24" spans="1:8" ht="15.75" thickBot="1" x14ac:dyDescent="0.3">
      <c r="A24" s="38" t="s">
        <v>78</v>
      </c>
      <c r="B24" s="132">
        <f>SUMIF('ΠΡΟΥΠΟΛΟΓΙΣΜΟΣ ΠΡΟΤΑΣΗΣ'!B8:B57,A24,'ΠΡΟΥΠΟΛΟΓΙΣΜΟΣ ΠΡΟΤΑΣΗΣ'!E8:E57)</f>
        <v>0</v>
      </c>
      <c r="C24" s="142"/>
      <c r="D24" s="173"/>
      <c r="E24" s="74"/>
      <c r="F24" s="89"/>
      <c r="G24" s="85"/>
      <c r="H24" s="77"/>
    </row>
    <row r="25" spans="1:8" x14ac:dyDescent="0.25">
      <c r="A25" s="43" t="s">
        <v>31</v>
      </c>
      <c r="B25" s="130">
        <f>SUMIF('ΠΡΟΥΠΟΛΟΓΙΣΜΟΣ ΠΡΟΤΑΣΗΣ'!B8:B57,A25,'ΠΡΟΥΠΟΛΟΓΙΣΜΟΣ ΠΡΟΤΑΣΗΣ'!E8:E57)</f>
        <v>0</v>
      </c>
      <c r="C25" s="148" t="e">
        <f>SUM(B25:B33)/SYNOLO</f>
        <v>#DIV/0!</v>
      </c>
      <c r="D25" s="150">
        <f>SUM(B25:B33)</f>
        <v>0</v>
      </c>
      <c r="E25" s="152">
        <v>0.2</v>
      </c>
      <c r="F25" s="83"/>
      <c r="G25" s="160">
        <v>30000</v>
      </c>
      <c r="H25" s="75"/>
    </row>
    <row r="26" spans="1:8" x14ac:dyDescent="0.25">
      <c r="A26" s="37" t="s">
        <v>32</v>
      </c>
      <c r="B26" s="131">
        <f>SUMIF('ΠΡΟΥΠΟΛΟΓΙΣΜΟΣ ΠΡΟΤΑΣΗΣ'!B8:B57,A26,'ΠΡΟΥΠΟΛΟΓΙΣΜΟΣ ΠΡΟΤΑΣΗΣ'!E8:E57)</f>
        <v>0</v>
      </c>
      <c r="C26" s="156"/>
      <c r="D26" s="157"/>
      <c r="E26" s="158"/>
      <c r="F26" s="84"/>
      <c r="G26" s="161"/>
      <c r="H26" s="76"/>
    </row>
    <row r="27" spans="1:8" x14ac:dyDescent="0.25">
      <c r="A27" s="37" t="s">
        <v>33</v>
      </c>
      <c r="B27" s="131">
        <f>SUMIF('ΠΡΟΥΠΟΛΟΓΙΣΜΟΣ ΠΡΟΤΑΣΗΣ'!B8:B57,A27,'ΠΡΟΥΠΟΛΟΓΙΣΜΟΣ ΠΡΟΤΑΣΗΣ'!E8:E57)</f>
        <v>0</v>
      </c>
      <c r="C27" s="156"/>
      <c r="D27" s="157"/>
      <c r="E27" s="158"/>
      <c r="F27" s="84"/>
      <c r="G27" s="161"/>
      <c r="H27" s="124" t="s">
        <v>111</v>
      </c>
    </row>
    <row r="28" spans="1:8" x14ac:dyDescent="0.25">
      <c r="A28" s="37" t="s">
        <v>35</v>
      </c>
      <c r="B28" s="131">
        <f>SUMIF('ΠΡΟΥΠΟΛΟΓΙΣΜΟΣ ΠΡΟΤΑΣΗΣ'!B8:B57,A28,'ΠΡΟΥΠΟΛΟΓΙΣΜΟΣ ΠΡΟΤΑΣΗΣ'!E8:E57)</f>
        <v>0</v>
      </c>
      <c r="C28" s="156"/>
      <c r="D28" s="157"/>
      <c r="E28" s="158"/>
      <c r="F28" s="125">
        <v>5000</v>
      </c>
      <c r="G28" s="161"/>
      <c r="H28" s="76"/>
    </row>
    <row r="29" spans="1:8" x14ac:dyDescent="0.25">
      <c r="A29" s="37" t="s">
        <v>36</v>
      </c>
      <c r="B29" s="131">
        <f>SUMIF('ΠΡΟΥΠΟΛΟΓΙΣΜΟΣ ΠΡΟΤΑΣΗΣ'!B8:B57,A29,'ΠΡΟΥΠΟΛΟΓΙΣΜΟΣ ΠΡΟΤΑΣΗΣ'!E8:E57)</f>
        <v>0</v>
      </c>
      <c r="C29" s="156"/>
      <c r="D29" s="157"/>
      <c r="E29" s="158"/>
      <c r="F29" s="125">
        <v>5000</v>
      </c>
      <c r="G29" s="161"/>
      <c r="H29" s="76"/>
    </row>
    <row r="30" spans="1:8" x14ac:dyDescent="0.25">
      <c r="A30" s="37" t="s">
        <v>38</v>
      </c>
      <c r="B30" s="131">
        <f>SUMIF('ΠΡΟΥΠΟΛΟΓΙΣΜΟΣ ΠΡΟΤΑΣΗΣ'!B8:B57,A30,'ΠΡΟΥΠΟΛΟΓΙΣΜΟΣ ΠΡΟΤΑΣΗΣ'!E8:E57)</f>
        <v>0</v>
      </c>
      <c r="C30" s="156"/>
      <c r="D30" s="157"/>
      <c r="E30" s="158"/>
      <c r="F30" s="125">
        <v>3000</v>
      </c>
      <c r="G30" s="161"/>
      <c r="H30" s="76"/>
    </row>
    <row r="31" spans="1:8" x14ac:dyDescent="0.25">
      <c r="A31" s="37" t="s">
        <v>39</v>
      </c>
      <c r="B31" s="131">
        <f>SUMIF('ΠΡΟΥΠΟΛΟΓΙΣΜΟΣ ΠΡΟΤΑΣΗΣ'!B8:B57,A31,'ΠΡΟΥΠΟΛΟΓΙΣΜΟΣ ΠΡΟΤΑΣΗΣ'!E8:E57)</f>
        <v>0</v>
      </c>
      <c r="C31" s="156"/>
      <c r="D31" s="157"/>
      <c r="E31" s="158"/>
      <c r="F31" s="125">
        <v>5000</v>
      </c>
      <c r="G31" s="161"/>
      <c r="H31" s="76"/>
    </row>
    <row r="32" spans="1:8" x14ac:dyDescent="0.25">
      <c r="A32" s="37" t="s">
        <v>41</v>
      </c>
      <c r="B32" s="131">
        <f>SUMIF('ΠΡΟΥΠΟΛΟΓΙΣΜΟΣ ΠΡΟΤΑΣΗΣ'!B8:B57,A32,'ΠΡΟΥΠΟΛΟΓΙΣΜΟΣ ΠΡΟΤΑΣΗΣ'!E8:E57)</f>
        <v>0</v>
      </c>
      <c r="C32" s="156"/>
      <c r="D32" s="157"/>
      <c r="E32" s="158"/>
      <c r="F32" s="125">
        <v>3000</v>
      </c>
      <c r="G32" s="161"/>
      <c r="H32" s="76"/>
    </row>
    <row r="33" spans="1:8" ht="15.75" thickBot="1" x14ac:dyDescent="0.3">
      <c r="A33" s="38" t="s">
        <v>85</v>
      </c>
      <c r="B33" s="132">
        <f>SUMIF('ΠΡΟΥΠΟΛΟΓΙΣΜΟΣ ΠΡΟΤΑΣΗΣ'!B8:B57,A33,'ΠΡΟΥΠΟΛΟΓΙΣΜΟΣ ΠΡΟΤΑΣΗΣ'!E8:E57)</f>
        <v>0</v>
      </c>
      <c r="C33" s="149"/>
      <c r="D33" s="151"/>
      <c r="E33" s="153"/>
      <c r="F33" s="85"/>
      <c r="G33" s="162"/>
      <c r="H33" s="77"/>
    </row>
    <row r="34" spans="1:8" x14ac:dyDescent="0.25">
      <c r="A34" s="43" t="s">
        <v>43</v>
      </c>
      <c r="B34" s="130">
        <f>SUMIF('ΠΡΟΥΠΟΛΟΓΙΣΜΟΣ ΠΡΟΤΑΣΗΣ'!B8:B57,A34,'ΠΡΟΥΠΟΛΟΓΙΣΜΟΣ ΠΡΟΤΑΣΗΣ'!E8:E57)</f>
        <v>0</v>
      </c>
      <c r="C34" s="148" t="e">
        <f>SUM(B34:B35)/SYNOLO</f>
        <v>#DIV/0!</v>
      </c>
      <c r="D34" s="150">
        <f>SUM(B34:B35)</f>
        <v>0</v>
      </c>
      <c r="E34" s="152">
        <v>0.03</v>
      </c>
      <c r="F34" s="86">
        <v>1000</v>
      </c>
      <c r="G34" s="154">
        <v>4000</v>
      </c>
      <c r="H34" s="75"/>
    </row>
    <row r="35" spans="1:8" ht="15.75" thickBot="1" x14ac:dyDescent="0.3">
      <c r="A35" s="38" t="s">
        <v>44</v>
      </c>
      <c r="B35" s="132">
        <f>SUMIF('ΠΡΟΥΠΟΛΟΓΙΣΜΟΣ ΠΡΟΤΑΣΗΣ'!B8:B57,A35,'ΠΡΟΥΠΟΛΟΓΙΣΜΟΣ ΠΡΟΤΑΣΗΣ'!E8:E57)</f>
        <v>0</v>
      </c>
      <c r="C35" s="149"/>
      <c r="D35" s="151"/>
      <c r="E35" s="153"/>
      <c r="F35" s="85"/>
      <c r="G35" s="155"/>
      <c r="H35" s="77"/>
    </row>
    <row r="36" spans="1:8" ht="15.75" thickBot="1" x14ac:dyDescent="0.3">
      <c r="A36" s="43" t="s">
        <v>88</v>
      </c>
      <c r="B36" s="130">
        <f>SUMIF('ΠΡΟΥΠΟΛΟΓΙΣΜΟΣ ΠΡΟΤΑΣΗΣ'!B8:B57,A36,'ΠΡΟΥΠΟΛΟΓΙΣΜΟΣ ΠΡΟΤΑΣΗΣ'!E8:E57)</f>
        <v>0</v>
      </c>
      <c r="C36" s="148" t="e">
        <f>SUM(B36:B37)/SYNOLO</f>
        <v>#DIV/0!</v>
      </c>
      <c r="D36" s="150">
        <f>SUM(B36:B37)</f>
        <v>0</v>
      </c>
      <c r="E36" s="152">
        <v>0.5</v>
      </c>
      <c r="F36" s="86">
        <v>12000</v>
      </c>
      <c r="G36" s="154">
        <v>20000</v>
      </c>
      <c r="H36" s="75"/>
    </row>
    <row r="37" spans="1:8" ht="15.75" thickBot="1" x14ac:dyDescent="0.3">
      <c r="A37" s="121" t="s">
        <v>90</v>
      </c>
      <c r="B37" s="130">
        <f>SUMIF('ΠΡΟΥΠΟΛΟΓΙΣΜΟΣ ΠΡΟΤΑΣΗΣ'!B8:B57,A37,'ΠΡΟΥΠΟΛΟΓΙΣΜΟΣ ΠΡΟΤΑΣΗΣ'!E8:E57)</f>
        <v>0</v>
      </c>
      <c r="C37" s="149"/>
      <c r="D37" s="151"/>
      <c r="E37" s="153"/>
      <c r="F37" s="85"/>
      <c r="G37" s="155"/>
      <c r="H37" s="77"/>
    </row>
    <row r="38" spans="1:8" x14ac:dyDescent="0.25">
      <c r="A38" s="43" t="s">
        <v>92</v>
      </c>
      <c r="B38" s="130">
        <f>SUMIF('ΠΡΟΥΠΟΛΟΓΙΣΜΟΣ ΠΡΟΤΑΣΗΣ'!B8:B57,A38,'ΠΡΟΥΠΟΛΟΓΙΣΜΟΣ ΠΡΟΤΑΣΗΣ'!E8:E57)</f>
        <v>0</v>
      </c>
      <c r="C38" s="148" t="e">
        <f>SUM(B38:B39)/SYNOLO</f>
        <v>#DIV/0!</v>
      </c>
      <c r="D38" s="150">
        <f>SUM(B38:B39)</f>
        <v>0</v>
      </c>
      <c r="E38" s="152">
        <v>0.1</v>
      </c>
      <c r="F38" s="86"/>
      <c r="G38" s="154">
        <v>5000</v>
      </c>
      <c r="H38" s="75"/>
    </row>
    <row r="39" spans="1:8" ht="15.75" thickBot="1" x14ac:dyDescent="0.3">
      <c r="A39" s="38" t="s">
        <v>94</v>
      </c>
      <c r="B39" s="132">
        <f>SUMIF('ΠΡΟΥΠΟΛΟΓΙΣΜΟΣ ΠΡΟΤΑΣΗΣ'!B8:B57,A39,'ΠΡΟΥΠΟΛΟΓΙΣΜΟΣ ΠΡΟΤΑΣΗΣ'!E8:E57)</f>
        <v>0</v>
      </c>
      <c r="C39" s="149"/>
      <c r="D39" s="151"/>
      <c r="E39" s="153"/>
      <c r="F39" s="85"/>
      <c r="G39" s="155"/>
      <c r="H39" s="77"/>
    </row>
    <row r="40" spans="1:8" x14ac:dyDescent="0.25">
      <c r="A40" s="43" t="s">
        <v>96</v>
      </c>
      <c r="B40" s="130">
        <f>SUMIF('ΠΡΟΥΠΟΛΟΓΙΣΜΟΣ ΠΡΟΤΑΣΗΣ'!B8:B57,A40,'ΠΡΟΥΠΟΛΟΓΙΣΜΟΣ ΠΡΟΤΑΣΗΣ'!E8:E57)</f>
        <v>0</v>
      </c>
      <c r="C40" s="148" t="e">
        <f>SUM(B40:B44)/SYNOLO</f>
        <v>#DIV/0!</v>
      </c>
      <c r="D40" s="150">
        <f>SUM(B40:B44)</f>
        <v>0</v>
      </c>
      <c r="E40" s="152">
        <v>0.3</v>
      </c>
      <c r="F40" s="86">
        <v>5000</v>
      </c>
      <c r="G40" s="154">
        <v>60000</v>
      </c>
      <c r="H40" s="75"/>
    </row>
    <row r="41" spans="1:8" x14ac:dyDescent="0.25">
      <c r="A41" s="37" t="s">
        <v>98</v>
      </c>
      <c r="B41" s="131">
        <f>SUMIF('ΠΡΟΥΠΟΛΟΓΙΣΜΟΣ ΠΡΟΤΑΣΗΣ'!B8:B57,A41,'ΠΡΟΥΠΟΛΟΓΙΣΜΟΣ ΠΡΟΤΑΣΗΣ'!E8:E57)</f>
        <v>0</v>
      </c>
      <c r="C41" s="156"/>
      <c r="D41" s="157"/>
      <c r="E41" s="158"/>
      <c r="F41" s="91">
        <v>10000</v>
      </c>
      <c r="G41" s="159"/>
      <c r="H41" s="76"/>
    </row>
    <row r="42" spans="1:8" x14ac:dyDescent="0.25">
      <c r="A42" s="37" t="s">
        <v>100</v>
      </c>
      <c r="B42" s="131">
        <f>SUMIF('ΠΡΟΥΠΟΛΟΓΙΣΜΟΣ ΠΡΟΤΑΣΗΣ'!B8:B57,A42,'ΠΡΟΥΠΟΛΟΓΙΣΜΟΣ ΠΡΟΤΑΣΗΣ'!E8:E57)</f>
        <v>0</v>
      </c>
      <c r="C42" s="156"/>
      <c r="D42" s="157"/>
      <c r="E42" s="158"/>
      <c r="F42" s="91"/>
      <c r="G42" s="159"/>
      <c r="H42" s="76"/>
    </row>
    <row r="43" spans="1:8" x14ac:dyDescent="0.25">
      <c r="A43" s="122" t="s">
        <v>102</v>
      </c>
      <c r="B43" s="131">
        <f>SUMIF('ΠΡΟΥΠΟΛΟΓΙΣΜΟΣ ΠΡΟΤΑΣΗΣ'!B8:B57,A43,'ΠΡΟΥΠΟΛΟΓΙΣΜΟΣ ΠΡΟΤΑΣΗΣ'!E8:E57)</f>
        <v>0</v>
      </c>
      <c r="C43" s="156"/>
      <c r="D43" s="157"/>
      <c r="E43" s="158"/>
      <c r="F43" s="91"/>
      <c r="G43" s="159"/>
      <c r="H43" s="76"/>
    </row>
    <row r="44" spans="1:8" ht="15.75" thickBot="1" x14ac:dyDescent="0.3">
      <c r="A44" s="123" t="s">
        <v>104</v>
      </c>
      <c r="B44" s="132">
        <f>SUMIF('ΠΡΟΥΠΟΛΟΓΙΣΜΟΣ ΠΡΟΤΑΣΗΣ'!B8:B57,A44,'ΠΡΟΥΠΟΛΟΓΙΣΜΟΣ ΠΡΟΤΑΣΗΣ'!E8:E57)</f>
        <v>0</v>
      </c>
      <c r="C44" s="149"/>
      <c r="D44" s="151"/>
      <c r="E44" s="153"/>
      <c r="F44" s="85"/>
      <c r="G44" s="155"/>
      <c r="H44" s="77"/>
    </row>
    <row r="45" spans="1:8" x14ac:dyDescent="0.25">
      <c r="A45" s="110"/>
      <c r="B45" s="111"/>
      <c r="C45" s="112"/>
      <c r="D45" s="112"/>
      <c r="E45" s="113"/>
      <c r="F45" s="114"/>
      <c r="G45" s="115"/>
    </row>
    <row r="46" spans="1:8" x14ac:dyDescent="0.25">
      <c r="A46" s="110"/>
      <c r="B46" s="111"/>
      <c r="C46" s="112"/>
      <c r="D46" s="112"/>
      <c r="E46" s="113"/>
      <c r="F46" s="114"/>
      <c r="G46" s="115"/>
    </row>
    <row r="48" spans="1:8" x14ac:dyDescent="0.25">
      <c r="A48" s="1" t="s">
        <v>23</v>
      </c>
      <c r="B48" s="33">
        <f>SUM(B2:B44)</f>
        <v>0</v>
      </c>
    </row>
    <row r="50" spans="1:2" x14ac:dyDescent="0.25">
      <c r="A50" s="57" t="s">
        <v>114</v>
      </c>
      <c r="B50" s="57">
        <v>300000</v>
      </c>
    </row>
    <row r="51" spans="1:2" x14ac:dyDescent="0.25">
      <c r="A51" s="57" t="s">
        <v>45</v>
      </c>
      <c r="B51" s="57">
        <v>25000</v>
      </c>
    </row>
  </sheetData>
  <sheetProtection password="8F1D" sheet="1" objects="1" scenarios="1"/>
  <mergeCells count="28">
    <mergeCell ref="G25:G33"/>
    <mergeCell ref="C2:C5"/>
    <mergeCell ref="D2:D5"/>
    <mergeCell ref="E2:E5"/>
    <mergeCell ref="C6:C14"/>
    <mergeCell ref="D6:D14"/>
    <mergeCell ref="E6:E14"/>
    <mergeCell ref="D15:D17"/>
    <mergeCell ref="D18:D24"/>
    <mergeCell ref="C25:C33"/>
    <mergeCell ref="D25:D33"/>
    <mergeCell ref="E25:E33"/>
    <mergeCell ref="C34:C35"/>
    <mergeCell ref="D34:D35"/>
    <mergeCell ref="E34:E35"/>
    <mergeCell ref="G34:G35"/>
    <mergeCell ref="C36:C37"/>
    <mergeCell ref="D36:D37"/>
    <mergeCell ref="E36:E37"/>
    <mergeCell ref="G36:G37"/>
    <mergeCell ref="C38:C39"/>
    <mergeCell ref="D38:D39"/>
    <mergeCell ref="E38:E39"/>
    <mergeCell ref="G38:G39"/>
    <mergeCell ref="C40:C44"/>
    <mergeCell ref="D40:D44"/>
    <mergeCell ref="E40:E44"/>
    <mergeCell ref="G40:G44"/>
  </mergeCells>
  <conditionalFormatting sqref="C2:C5">
    <cfRule type="cellIs" dxfId="27" priority="56" operator="greaterThan">
      <formula>$E$2</formula>
    </cfRule>
  </conditionalFormatting>
  <conditionalFormatting sqref="C6:C14">
    <cfRule type="cellIs" dxfId="26" priority="55" operator="greaterThan">
      <formula>$E$6</formula>
    </cfRule>
  </conditionalFormatting>
  <conditionalFormatting sqref="C16">
    <cfRule type="cellIs" dxfId="25" priority="50" operator="greaterThan">
      <formula>$E$16</formula>
    </cfRule>
  </conditionalFormatting>
  <conditionalFormatting sqref="C17">
    <cfRule type="cellIs" dxfId="24" priority="49" operator="greaterThan">
      <formula>$E$17</formula>
    </cfRule>
  </conditionalFormatting>
  <conditionalFormatting sqref="C25:C33">
    <cfRule type="cellIs" dxfId="23" priority="43" operator="greaterThan">
      <formula>$E$25</formula>
    </cfRule>
  </conditionalFormatting>
  <conditionalFormatting sqref="D25:D33">
    <cfRule type="cellIs" dxfId="22" priority="42" operator="greaterThan">
      <formula>$G$25</formula>
    </cfRule>
  </conditionalFormatting>
  <conditionalFormatting sqref="C34:C35">
    <cfRule type="cellIs" dxfId="21" priority="40" operator="greaterThan">
      <formula>$E$34</formula>
    </cfRule>
  </conditionalFormatting>
  <conditionalFormatting sqref="D34:D35">
    <cfRule type="cellIs" dxfId="20" priority="39" operator="greaterThan">
      <formula>$G$34</formula>
    </cfRule>
  </conditionalFormatting>
  <conditionalFormatting sqref="C36:C37">
    <cfRule type="cellIs" dxfId="19" priority="37" operator="greaterThan">
      <formula>$E$36</formula>
    </cfRule>
  </conditionalFormatting>
  <conditionalFormatting sqref="D36:D37">
    <cfRule type="cellIs" dxfId="18" priority="36" operator="greaterThan">
      <formula>$G$36</formula>
    </cfRule>
  </conditionalFormatting>
  <conditionalFormatting sqref="C38:C39">
    <cfRule type="cellIs" dxfId="17" priority="35" operator="greaterThan">
      <formula>$E$38</formula>
    </cfRule>
  </conditionalFormatting>
  <conditionalFormatting sqref="D38:D39">
    <cfRule type="cellIs" dxfId="16" priority="34" operator="greaterThan">
      <formula>$G$38</formula>
    </cfRule>
  </conditionalFormatting>
  <conditionalFormatting sqref="C40:C44">
    <cfRule type="cellIs" dxfId="15" priority="33" operator="greaterThan">
      <formula>$E$40</formula>
    </cfRule>
  </conditionalFormatting>
  <conditionalFormatting sqref="D40:D44">
    <cfRule type="cellIs" dxfId="14" priority="32" operator="greaterThan">
      <formula>$G$40</formula>
    </cfRule>
  </conditionalFormatting>
  <conditionalFormatting sqref="B12">
    <cfRule type="cellIs" dxfId="13" priority="29" operator="greaterThan">
      <formula>$F$12</formula>
    </cfRule>
  </conditionalFormatting>
  <conditionalFormatting sqref="B15">
    <cfRule type="cellIs" dxfId="12" priority="28" operator="greaterThan">
      <formula>$F$15</formula>
    </cfRule>
  </conditionalFormatting>
  <conditionalFormatting sqref="B16">
    <cfRule type="cellIs" dxfId="11" priority="27" operator="greaterThan">
      <formula>$E$16+$F$16</formula>
    </cfRule>
  </conditionalFormatting>
  <conditionalFormatting sqref="B17">
    <cfRule type="cellIs" dxfId="10" priority="26" operator="greaterThan">
      <formula>$E$17+$F$17</formula>
    </cfRule>
  </conditionalFormatting>
  <conditionalFormatting sqref="B28">
    <cfRule type="cellIs" dxfId="9" priority="25" operator="greaterThan">
      <formula>$F$28</formula>
    </cfRule>
  </conditionalFormatting>
  <conditionalFormatting sqref="B29">
    <cfRule type="cellIs" dxfId="8" priority="24" operator="greaterThan">
      <formula>$F$29</formula>
    </cfRule>
  </conditionalFormatting>
  <conditionalFormatting sqref="B30">
    <cfRule type="cellIs" dxfId="7" priority="23" operator="greaterThan">
      <formula>$F$30</formula>
    </cfRule>
  </conditionalFormatting>
  <conditionalFormatting sqref="B32">
    <cfRule type="cellIs" dxfId="6" priority="22" operator="greaterThan">
      <formula>$F$32</formula>
    </cfRule>
  </conditionalFormatting>
  <conditionalFormatting sqref="B31">
    <cfRule type="cellIs" dxfId="5" priority="21" operator="greaterThan">
      <formula>$F$31</formula>
    </cfRule>
  </conditionalFormatting>
  <conditionalFormatting sqref="B34">
    <cfRule type="cellIs" dxfId="4" priority="20" operator="greaterThan">
      <formula>$F$34</formula>
    </cfRule>
  </conditionalFormatting>
  <conditionalFormatting sqref="B36">
    <cfRule type="cellIs" dxfId="3" priority="19" operator="greaterThan">
      <formula>$F$36</formula>
    </cfRule>
  </conditionalFormatting>
  <conditionalFormatting sqref="B40">
    <cfRule type="cellIs" dxfId="2" priority="18" operator="greaterThan">
      <formula>$F$40</formula>
    </cfRule>
  </conditionalFormatting>
  <conditionalFormatting sqref="B41">
    <cfRule type="cellIs" dxfId="1" priority="17" operator="greaterThan">
      <formula>$F$41</formula>
    </cfRule>
  </conditionalFormatting>
  <conditionalFormatting sqref="B48">
    <cfRule type="cellIs" dxfId="0" priority="1" operator="notBetween">
      <formula>$B$51</formula>
      <formula>$B$50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H44"/>
  <sheetViews>
    <sheetView topLeftCell="A35" workbookViewId="0">
      <selection activeCell="B2" sqref="B2:B44"/>
    </sheetView>
  </sheetViews>
  <sheetFormatPr defaultRowHeight="15" x14ac:dyDescent="0.25"/>
  <cols>
    <col min="1" max="1" width="4.42578125" style="7" bestFit="1" customWidth="1"/>
    <col min="2" max="2" width="12.42578125" style="18" customWidth="1"/>
    <col min="3" max="3" width="31.42578125" style="7" customWidth="1"/>
    <col min="4" max="4" width="10.85546875" style="15" customWidth="1"/>
    <col min="5" max="5" width="14.42578125" style="16" customWidth="1"/>
    <col min="6" max="6" width="21.85546875" style="92" bestFit="1" customWidth="1"/>
    <col min="7" max="7" width="16.5703125" style="92" customWidth="1"/>
    <col min="8" max="8" width="27" style="7" bestFit="1" customWidth="1"/>
    <col min="9" max="16384" width="9.140625" style="7"/>
  </cols>
  <sheetData>
    <row r="1" spans="1:8" s="16" customFormat="1" ht="75.75" thickBot="1" x14ac:dyDescent="0.3">
      <c r="A1" s="55" t="s">
        <v>20</v>
      </c>
      <c r="B1" s="105" t="s">
        <v>4</v>
      </c>
      <c r="C1" s="106" t="s">
        <v>5</v>
      </c>
      <c r="D1" s="44" t="s">
        <v>8</v>
      </c>
      <c r="E1" s="44" t="s">
        <v>108</v>
      </c>
      <c r="F1" s="107" t="s">
        <v>107</v>
      </c>
      <c r="G1" s="108" t="s">
        <v>106</v>
      </c>
      <c r="H1" s="109" t="s">
        <v>112</v>
      </c>
    </row>
    <row r="2" spans="1:8" ht="60.75" thickBot="1" x14ac:dyDescent="0.3">
      <c r="A2" s="102">
        <v>1</v>
      </c>
      <c r="B2" s="126" t="s">
        <v>9</v>
      </c>
      <c r="C2" s="127" t="s">
        <v>46</v>
      </c>
      <c r="D2" s="70">
        <v>0.6</v>
      </c>
      <c r="E2" s="174">
        <v>0.3</v>
      </c>
      <c r="F2" s="103"/>
      <c r="G2" s="104"/>
      <c r="H2" s="73"/>
    </row>
    <row r="3" spans="1:8" ht="30.75" thickBot="1" x14ac:dyDescent="0.3">
      <c r="A3" s="53">
        <f>A2+1</f>
        <v>2</v>
      </c>
      <c r="B3" s="126" t="s">
        <v>10</v>
      </c>
      <c r="C3" s="128" t="s">
        <v>47</v>
      </c>
      <c r="D3" s="32">
        <v>0.6</v>
      </c>
      <c r="E3" s="170"/>
      <c r="F3" s="84"/>
      <c r="G3" s="95"/>
      <c r="H3" s="67"/>
    </row>
    <row r="4" spans="1:8" ht="30.75" thickBot="1" x14ac:dyDescent="0.3">
      <c r="A4" s="53">
        <f t="shared" ref="A4:A44" si="0">A3+1</f>
        <v>3</v>
      </c>
      <c r="B4" s="126" t="s">
        <v>48</v>
      </c>
      <c r="C4" s="128" t="s">
        <v>49</v>
      </c>
      <c r="D4" s="32">
        <v>0.6</v>
      </c>
      <c r="E4" s="170"/>
      <c r="F4" s="84"/>
      <c r="G4" s="95"/>
      <c r="H4" s="67"/>
    </row>
    <row r="5" spans="1:8" ht="45.75" thickBot="1" x14ac:dyDescent="0.3">
      <c r="A5" s="50">
        <f t="shared" si="0"/>
        <v>4</v>
      </c>
      <c r="B5" s="126" t="s">
        <v>50</v>
      </c>
      <c r="C5" s="128" t="s">
        <v>51</v>
      </c>
      <c r="D5" s="42">
        <v>0.6</v>
      </c>
      <c r="E5" s="171"/>
      <c r="F5" s="89"/>
      <c r="G5" s="96"/>
      <c r="H5" s="67"/>
    </row>
    <row r="6" spans="1:8" ht="45.75" thickBot="1" x14ac:dyDescent="0.3">
      <c r="A6" s="47">
        <f t="shared" si="0"/>
        <v>5</v>
      </c>
      <c r="B6" s="126" t="s">
        <v>11</v>
      </c>
      <c r="C6" s="128" t="s">
        <v>52</v>
      </c>
      <c r="D6" s="41">
        <v>0.6</v>
      </c>
      <c r="E6" s="169">
        <v>0.7</v>
      </c>
      <c r="F6" s="83"/>
      <c r="G6" s="94"/>
      <c r="H6" s="67"/>
    </row>
    <row r="7" spans="1:8" ht="60.75" thickBot="1" x14ac:dyDescent="0.3">
      <c r="A7" s="53">
        <f t="shared" si="0"/>
        <v>6</v>
      </c>
      <c r="B7" s="126" t="s">
        <v>12</v>
      </c>
      <c r="C7" s="128" t="s">
        <v>53</v>
      </c>
      <c r="D7" s="32">
        <v>0.6</v>
      </c>
      <c r="E7" s="170"/>
      <c r="F7" s="84"/>
      <c r="G7" s="95"/>
      <c r="H7" s="67"/>
    </row>
    <row r="8" spans="1:8" ht="30.75" thickBot="1" x14ac:dyDescent="0.3">
      <c r="A8" s="53">
        <f t="shared" si="0"/>
        <v>7</v>
      </c>
      <c r="B8" s="126" t="s">
        <v>13</v>
      </c>
      <c r="C8" s="128" t="s">
        <v>54</v>
      </c>
      <c r="D8" s="32">
        <v>0.6</v>
      </c>
      <c r="E8" s="170"/>
      <c r="F8" s="84"/>
      <c r="G8" s="95"/>
      <c r="H8" s="67"/>
    </row>
    <row r="9" spans="1:8" ht="30.75" thickBot="1" x14ac:dyDescent="0.3">
      <c r="A9" s="53">
        <f t="shared" si="0"/>
        <v>8</v>
      </c>
      <c r="B9" s="126" t="s">
        <v>14</v>
      </c>
      <c r="C9" s="128" t="s">
        <v>55</v>
      </c>
      <c r="D9" s="32">
        <v>0.6</v>
      </c>
      <c r="E9" s="170"/>
      <c r="F9" s="84"/>
      <c r="G9" s="95"/>
      <c r="H9" s="67"/>
    </row>
    <row r="10" spans="1:8" ht="90.75" thickBot="1" x14ac:dyDescent="0.3">
      <c r="A10" s="53">
        <f t="shared" si="0"/>
        <v>9</v>
      </c>
      <c r="B10" s="126" t="s">
        <v>56</v>
      </c>
      <c r="C10" s="128" t="s">
        <v>57</v>
      </c>
      <c r="D10" s="32">
        <v>0.6</v>
      </c>
      <c r="E10" s="170"/>
      <c r="F10" s="84"/>
      <c r="G10" s="95"/>
      <c r="H10" s="67"/>
    </row>
    <row r="11" spans="1:8" ht="30.75" thickBot="1" x14ac:dyDescent="0.3">
      <c r="A11" s="53">
        <f t="shared" si="0"/>
        <v>10</v>
      </c>
      <c r="B11" s="126" t="s">
        <v>58</v>
      </c>
      <c r="C11" s="128" t="s">
        <v>59</v>
      </c>
      <c r="D11" s="32">
        <v>0.6</v>
      </c>
      <c r="E11" s="170"/>
      <c r="F11" s="84"/>
      <c r="G11" s="95"/>
      <c r="H11" s="67"/>
    </row>
    <row r="12" spans="1:8" ht="15.75" thickBot="1" x14ac:dyDescent="0.3">
      <c r="A12" s="53">
        <f t="shared" si="0"/>
        <v>11</v>
      </c>
      <c r="B12" s="126" t="s">
        <v>60</v>
      </c>
      <c r="C12" s="128" t="s">
        <v>61</v>
      </c>
      <c r="D12" s="32">
        <v>0.6</v>
      </c>
      <c r="E12" s="170"/>
      <c r="F12" s="84">
        <v>15000</v>
      </c>
      <c r="G12" s="95"/>
      <c r="H12" s="67"/>
    </row>
    <row r="13" spans="1:8" ht="45.75" thickBot="1" x14ac:dyDescent="0.3">
      <c r="A13" s="53">
        <f t="shared" si="0"/>
        <v>12</v>
      </c>
      <c r="B13" s="126" t="s">
        <v>62</v>
      </c>
      <c r="C13" s="128" t="s">
        <v>63</v>
      </c>
      <c r="D13" s="32">
        <v>0.6</v>
      </c>
      <c r="E13" s="170"/>
      <c r="F13" s="84"/>
      <c r="G13" s="95"/>
      <c r="H13" s="67"/>
    </row>
    <row r="14" spans="1:8" ht="15.75" thickBot="1" x14ac:dyDescent="0.3">
      <c r="A14" s="50">
        <f t="shared" si="0"/>
        <v>13</v>
      </c>
      <c r="B14" s="126" t="s">
        <v>64</v>
      </c>
      <c r="C14" s="128" t="s">
        <v>65</v>
      </c>
      <c r="D14" s="42">
        <v>0.6</v>
      </c>
      <c r="E14" s="171"/>
      <c r="F14" s="89"/>
      <c r="G14" s="97"/>
      <c r="H14" s="67"/>
    </row>
    <row r="15" spans="1:8" ht="45.75" thickBot="1" x14ac:dyDescent="0.3">
      <c r="A15" s="47">
        <f t="shared" si="0"/>
        <v>14</v>
      </c>
      <c r="B15" s="126" t="s">
        <v>15</v>
      </c>
      <c r="C15" s="128" t="s">
        <v>29</v>
      </c>
      <c r="D15" s="41">
        <v>0.6</v>
      </c>
      <c r="E15" s="133"/>
      <c r="F15" s="83">
        <f>5*14000</f>
        <v>70000</v>
      </c>
      <c r="G15" s="98"/>
      <c r="H15" s="100" t="s">
        <v>109</v>
      </c>
    </row>
    <row r="16" spans="1:8" ht="30.75" thickBot="1" x14ac:dyDescent="0.3">
      <c r="A16" s="53">
        <f t="shared" si="0"/>
        <v>15</v>
      </c>
      <c r="B16" s="126" t="s">
        <v>16</v>
      </c>
      <c r="C16" s="129" t="s">
        <v>66</v>
      </c>
      <c r="D16" s="32">
        <v>0.6</v>
      </c>
      <c r="E16" s="134">
        <v>0.2</v>
      </c>
      <c r="F16" s="84">
        <v>10000</v>
      </c>
      <c r="G16" s="99"/>
      <c r="H16" s="67"/>
    </row>
    <row r="17" spans="1:8" ht="15.75" thickBot="1" x14ac:dyDescent="0.3">
      <c r="A17" s="50">
        <f t="shared" si="0"/>
        <v>16</v>
      </c>
      <c r="B17" s="126" t="s">
        <v>67</v>
      </c>
      <c r="C17" s="128" t="s">
        <v>21</v>
      </c>
      <c r="D17" s="42">
        <v>0.6</v>
      </c>
      <c r="E17" s="135">
        <v>0.3</v>
      </c>
      <c r="F17" s="89">
        <v>50000</v>
      </c>
      <c r="G17" s="97"/>
      <c r="H17" s="67"/>
    </row>
    <row r="18" spans="1:8" ht="45.75" thickBot="1" x14ac:dyDescent="0.3">
      <c r="A18" s="47">
        <f t="shared" si="0"/>
        <v>17</v>
      </c>
      <c r="B18" s="126" t="s">
        <v>17</v>
      </c>
      <c r="C18" s="128" t="s">
        <v>30</v>
      </c>
      <c r="D18" s="41">
        <v>0.6</v>
      </c>
      <c r="E18" s="133"/>
      <c r="F18" s="90"/>
      <c r="G18" s="98"/>
      <c r="H18" s="67"/>
    </row>
    <row r="19" spans="1:8" ht="30.75" thickBot="1" x14ac:dyDescent="0.3">
      <c r="A19" s="53">
        <f t="shared" si="0"/>
        <v>18</v>
      </c>
      <c r="B19" s="126" t="s">
        <v>68</v>
      </c>
      <c r="C19" s="128" t="s">
        <v>69</v>
      </c>
      <c r="D19" s="32">
        <v>0.6</v>
      </c>
      <c r="E19" s="137"/>
      <c r="F19" s="84"/>
      <c r="G19" s="99"/>
      <c r="H19" s="67"/>
    </row>
    <row r="20" spans="1:8" ht="45.75" thickBot="1" x14ac:dyDescent="0.3">
      <c r="A20" s="53">
        <f t="shared" si="0"/>
        <v>19</v>
      </c>
      <c r="B20" s="126" t="s">
        <v>70</v>
      </c>
      <c r="C20" s="128" t="s">
        <v>71</v>
      </c>
      <c r="D20" s="32">
        <v>0.6</v>
      </c>
      <c r="E20" s="137"/>
      <c r="F20" s="84"/>
      <c r="G20" s="99"/>
      <c r="H20" s="67"/>
    </row>
    <row r="21" spans="1:8" ht="45.75" thickBot="1" x14ac:dyDescent="0.3">
      <c r="A21" s="53">
        <f t="shared" si="0"/>
        <v>20</v>
      </c>
      <c r="B21" s="126" t="s">
        <v>72</v>
      </c>
      <c r="C21" s="128" t="s">
        <v>73</v>
      </c>
      <c r="D21" s="32">
        <v>0.6</v>
      </c>
      <c r="E21" s="137"/>
      <c r="F21" s="84"/>
      <c r="G21" s="99"/>
      <c r="H21" s="67"/>
    </row>
    <row r="22" spans="1:8" ht="75.75" thickBot="1" x14ac:dyDescent="0.3">
      <c r="A22" s="53">
        <f t="shared" si="0"/>
        <v>21</v>
      </c>
      <c r="B22" s="126" t="s">
        <v>74</v>
      </c>
      <c r="C22" s="128" t="s">
        <v>75</v>
      </c>
      <c r="D22" s="32">
        <v>0.6</v>
      </c>
      <c r="E22" s="137"/>
      <c r="F22" s="84"/>
      <c r="G22" s="99"/>
      <c r="H22" s="67"/>
    </row>
    <row r="23" spans="1:8" ht="30.75" thickBot="1" x14ac:dyDescent="0.3">
      <c r="A23" s="53">
        <f t="shared" si="0"/>
        <v>22</v>
      </c>
      <c r="B23" s="126" t="s">
        <v>76</v>
      </c>
      <c r="C23" s="128" t="s">
        <v>77</v>
      </c>
      <c r="D23" s="32">
        <v>0.6</v>
      </c>
      <c r="E23" s="137"/>
      <c r="F23" s="84"/>
      <c r="G23" s="99"/>
      <c r="H23" s="67"/>
    </row>
    <row r="24" spans="1:8" ht="45.75" thickBot="1" x14ac:dyDescent="0.3">
      <c r="A24" s="50">
        <f t="shared" si="0"/>
        <v>23</v>
      </c>
      <c r="B24" s="126" t="s">
        <v>78</v>
      </c>
      <c r="C24" s="128" t="s">
        <v>79</v>
      </c>
      <c r="D24" s="42">
        <v>0.6</v>
      </c>
      <c r="E24" s="136"/>
      <c r="F24" s="89"/>
      <c r="G24" s="97"/>
      <c r="H24" s="67"/>
    </row>
    <row r="25" spans="1:8" ht="30.75" thickBot="1" x14ac:dyDescent="0.3">
      <c r="A25" s="47">
        <f t="shared" si="0"/>
        <v>24</v>
      </c>
      <c r="B25" s="126" t="s">
        <v>31</v>
      </c>
      <c r="C25" s="128" t="s">
        <v>80</v>
      </c>
      <c r="D25" s="41">
        <v>0.6</v>
      </c>
      <c r="E25" s="175">
        <v>0.2</v>
      </c>
      <c r="F25" s="83"/>
      <c r="G25" s="183">
        <v>30000</v>
      </c>
      <c r="H25" s="67"/>
    </row>
    <row r="26" spans="1:8" ht="30.75" thickBot="1" x14ac:dyDescent="0.3">
      <c r="A26" s="53">
        <f t="shared" si="0"/>
        <v>25</v>
      </c>
      <c r="B26" s="126" t="s">
        <v>32</v>
      </c>
      <c r="C26" s="128" t="s">
        <v>81</v>
      </c>
      <c r="D26" s="32">
        <v>0.6</v>
      </c>
      <c r="E26" s="179"/>
      <c r="F26" s="84"/>
      <c r="G26" s="184"/>
      <c r="H26" s="67"/>
    </row>
    <row r="27" spans="1:8" ht="60.75" thickBot="1" x14ac:dyDescent="0.3">
      <c r="A27" s="53">
        <f t="shared" si="0"/>
        <v>26</v>
      </c>
      <c r="B27" s="126" t="s">
        <v>33</v>
      </c>
      <c r="C27" s="128" t="s">
        <v>82</v>
      </c>
      <c r="D27" s="32">
        <v>0.6</v>
      </c>
      <c r="E27" s="179"/>
      <c r="F27" s="84"/>
      <c r="G27" s="184"/>
      <c r="H27" s="101" t="s">
        <v>111</v>
      </c>
    </row>
    <row r="28" spans="1:8" ht="30.75" thickBot="1" x14ac:dyDescent="0.3">
      <c r="A28" s="53">
        <f t="shared" si="0"/>
        <v>27</v>
      </c>
      <c r="B28" s="126" t="s">
        <v>35</v>
      </c>
      <c r="C28" s="128" t="s">
        <v>34</v>
      </c>
      <c r="D28" s="32">
        <v>0.6</v>
      </c>
      <c r="E28" s="179"/>
      <c r="F28" s="80">
        <v>5000</v>
      </c>
      <c r="G28" s="184"/>
      <c r="H28" s="67"/>
    </row>
    <row r="29" spans="1:8" ht="30.75" thickBot="1" x14ac:dyDescent="0.3">
      <c r="A29" s="53">
        <f t="shared" si="0"/>
        <v>28</v>
      </c>
      <c r="B29" s="126" t="s">
        <v>36</v>
      </c>
      <c r="C29" s="128" t="s">
        <v>83</v>
      </c>
      <c r="D29" s="32">
        <v>0.6</v>
      </c>
      <c r="E29" s="179"/>
      <c r="F29" s="81">
        <v>5000</v>
      </c>
      <c r="G29" s="184"/>
      <c r="H29" s="67"/>
    </row>
    <row r="30" spans="1:8" ht="30.75" thickBot="1" x14ac:dyDescent="0.3">
      <c r="A30" s="53">
        <f t="shared" si="0"/>
        <v>29</v>
      </c>
      <c r="B30" s="126" t="s">
        <v>38</v>
      </c>
      <c r="C30" s="129" t="s">
        <v>37</v>
      </c>
      <c r="D30" s="32">
        <v>0.6</v>
      </c>
      <c r="E30" s="179"/>
      <c r="F30" s="81">
        <v>3000</v>
      </c>
      <c r="G30" s="184"/>
      <c r="H30" s="67"/>
    </row>
    <row r="31" spans="1:8" ht="45.75" thickBot="1" x14ac:dyDescent="0.3">
      <c r="A31" s="53">
        <f t="shared" si="0"/>
        <v>30</v>
      </c>
      <c r="B31" s="126" t="s">
        <v>39</v>
      </c>
      <c r="C31" s="128" t="s">
        <v>84</v>
      </c>
      <c r="D31" s="32">
        <v>0.6</v>
      </c>
      <c r="E31" s="179"/>
      <c r="F31" s="81" t="s">
        <v>110</v>
      </c>
      <c r="G31" s="184"/>
      <c r="H31" s="67"/>
    </row>
    <row r="32" spans="1:8" ht="45.75" thickBot="1" x14ac:dyDescent="0.3">
      <c r="A32" s="53">
        <f t="shared" si="0"/>
        <v>31</v>
      </c>
      <c r="B32" s="126" t="s">
        <v>41</v>
      </c>
      <c r="C32" s="128" t="s">
        <v>40</v>
      </c>
      <c r="D32" s="32">
        <v>0.6</v>
      </c>
      <c r="E32" s="179"/>
      <c r="F32" s="81">
        <v>3000</v>
      </c>
      <c r="G32" s="184"/>
      <c r="H32" s="67"/>
    </row>
    <row r="33" spans="1:8" ht="30.75" thickBot="1" x14ac:dyDescent="0.3">
      <c r="A33" s="50">
        <f t="shared" si="0"/>
        <v>32</v>
      </c>
      <c r="B33" s="126" t="s">
        <v>85</v>
      </c>
      <c r="C33" s="127" t="s">
        <v>42</v>
      </c>
      <c r="D33" s="42">
        <v>0.6</v>
      </c>
      <c r="E33" s="176"/>
      <c r="F33" s="85"/>
      <c r="G33" s="185"/>
      <c r="H33" s="67"/>
    </row>
    <row r="34" spans="1:8" ht="30" x14ac:dyDescent="0.25">
      <c r="A34" s="47">
        <f t="shared" si="0"/>
        <v>33</v>
      </c>
      <c r="B34" s="48" t="s">
        <v>43</v>
      </c>
      <c r="C34" s="49" t="s">
        <v>86</v>
      </c>
      <c r="D34" s="41">
        <v>0.6</v>
      </c>
      <c r="E34" s="175">
        <v>0.03</v>
      </c>
      <c r="F34" s="86">
        <v>1000</v>
      </c>
      <c r="G34" s="177">
        <v>4000</v>
      </c>
      <c r="H34" s="67"/>
    </row>
    <row r="35" spans="1:8" ht="45.75" thickBot="1" x14ac:dyDescent="0.3">
      <c r="A35" s="50">
        <f t="shared" si="0"/>
        <v>34</v>
      </c>
      <c r="B35" s="51" t="s">
        <v>44</v>
      </c>
      <c r="C35" s="56" t="s">
        <v>87</v>
      </c>
      <c r="D35" s="42">
        <v>0.6</v>
      </c>
      <c r="E35" s="176"/>
      <c r="F35" s="85"/>
      <c r="G35" s="178"/>
      <c r="H35" s="67"/>
    </row>
    <row r="36" spans="1:8" x14ac:dyDescent="0.25">
      <c r="A36" s="47">
        <f t="shared" si="0"/>
        <v>35</v>
      </c>
      <c r="B36" s="48" t="s">
        <v>88</v>
      </c>
      <c r="C36" s="49" t="s">
        <v>89</v>
      </c>
      <c r="D36" s="41">
        <v>1</v>
      </c>
      <c r="E36" s="175">
        <v>0.5</v>
      </c>
      <c r="F36" s="86">
        <v>12000</v>
      </c>
      <c r="G36" s="177">
        <v>20000</v>
      </c>
      <c r="H36" s="67"/>
    </row>
    <row r="37" spans="1:8" ht="15.75" thickBot="1" x14ac:dyDescent="0.3">
      <c r="A37" s="50">
        <f t="shared" si="0"/>
        <v>36</v>
      </c>
      <c r="B37" s="78" t="s">
        <v>90</v>
      </c>
      <c r="C37" s="79" t="s">
        <v>91</v>
      </c>
      <c r="D37" s="42">
        <v>1</v>
      </c>
      <c r="E37" s="176"/>
      <c r="F37" s="85"/>
      <c r="G37" s="178"/>
      <c r="H37" s="67"/>
    </row>
    <row r="38" spans="1:8" ht="30" x14ac:dyDescent="0.25">
      <c r="A38" s="47">
        <f t="shared" si="0"/>
        <v>37</v>
      </c>
      <c r="B38" s="48" t="s">
        <v>92</v>
      </c>
      <c r="C38" s="82" t="s">
        <v>93</v>
      </c>
      <c r="D38" s="41">
        <v>0.6</v>
      </c>
      <c r="E38" s="175">
        <v>0.1</v>
      </c>
      <c r="F38" s="86"/>
      <c r="G38" s="177">
        <v>5000</v>
      </c>
      <c r="H38" s="67"/>
    </row>
    <row r="39" spans="1:8" ht="60.75" thickBot="1" x14ac:dyDescent="0.3">
      <c r="A39" s="50">
        <f t="shared" si="0"/>
        <v>38</v>
      </c>
      <c r="B39" s="51" t="s">
        <v>94</v>
      </c>
      <c r="C39" s="52" t="s">
        <v>95</v>
      </c>
      <c r="D39" s="42">
        <v>0.6</v>
      </c>
      <c r="E39" s="176"/>
      <c r="F39" s="85"/>
      <c r="G39" s="178"/>
      <c r="H39" s="67"/>
    </row>
    <row r="40" spans="1:8" ht="45" x14ac:dyDescent="0.25">
      <c r="A40" s="47">
        <f t="shared" si="0"/>
        <v>39</v>
      </c>
      <c r="B40" s="48" t="s">
        <v>96</v>
      </c>
      <c r="C40" s="49" t="s">
        <v>97</v>
      </c>
      <c r="D40" s="41">
        <v>0.6</v>
      </c>
      <c r="E40" s="175">
        <v>0.3</v>
      </c>
      <c r="F40" s="86">
        <v>5000</v>
      </c>
      <c r="G40" s="180">
        <v>60000</v>
      </c>
      <c r="H40" s="67"/>
    </row>
    <row r="41" spans="1:8" ht="75" x14ac:dyDescent="0.25">
      <c r="A41" s="53">
        <f t="shared" si="0"/>
        <v>40</v>
      </c>
      <c r="B41" s="36" t="s">
        <v>98</v>
      </c>
      <c r="C41" s="66" t="s">
        <v>99</v>
      </c>
      <c r="D41" s="32">
        <v>0.6</v>
      </c>
      <c r="E41" s="179"/>
      <c r="F41" s="91">
        <v>10000</v>
      </c>
      <c r="G41" s="181"/>
      <c r="H41" s="67"/>
    </row>
    <row r="42" spans="1:8" ht="30" x14ac:dyDescent="0.25">
      <c r="A42" s="53">
        <f t="shared" si="0"/>
        <v>41</v>
      </c>
      <c r="B42" s="36" t="s">
        <v>100</v>
      </c>
      <c r="C42" s="66" t="s">
        <v>101</v>
      </c>
      <c r="D42" s="32">
        <v>0.6</v>
      </c>
      <c r="E42" s="179"/>
      <c r="F42" s="91"/>
      <c r="G42" s="181"/>
      <c r="H42" s="67"/>
    </row>
    <row r="43" spans="1:8" ht="45" x14ac:dyDescent="0.25">
      <c r="A43" s="53">
        <f t="shared" si="0"/>
        <v>42</v>
      </c>
      <c r="B43" s="68" t="s">
        <v>102</v>
      </c>
      <c r="C43" s="69" t="s">
        <v>103</v>
      </c>
      <c r="D43" s="32">
        <v>0.6</v>
      </c>
      <c r="E43" s="179"/>
      <c r="F43" s="91"/>
      <c r="G43" s="181"/>
      <c r="H43" s="67"/>
    </row>
    <row r="44" spans="1:8" ht="45.75" thickBot="1" x14ac:dyDescent="0.3">
      <c r="A44" s="50">
        <f t="shared" si="0"/>
        <v>43</v>
      </c>
      <c r="B44" s="93" t="s">
        <v>104</v>
      </c>
      <c r="C44" s="54" t="s">
        <v>105</v>
      </c>
      <c r="D44" s="42">
        <v>0.6</v>
      </c>
      <c r="E44" s="176"/>
      <c r="F44" s="85"/>
      <c r="G44" s="182"/>
      <c r="H44" s="67"/>
    </row>
  </sheetData>
  <mergeCells count="12">
    <mergeCell ref="E2:E5"/>
    <mergeCell ref="E6:E14"/>
    <mergeCell ref="E38:E39"/>
    <mergeCell ref="G38:G39"/>
    <mergeCell ref="E40:E44"/>
    <mergeCell ref="G40:G44"/>
    <mergeCell ref="E25:E33"/>
    <mergeCell ref="G25:G33"/>
    <mergeCell ref="G34:G35"/>
    <mergeCell ref="E34:E35"/>
    <mergeCell ref="E36:E37"/>
    <mergeCell ref="G36:G3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ΠΡΟΥΠΟΛΟΓΙΣΜΟΣ ΠΡΟΤΑΣΗΣ</vt:lpstr>
      <vt:lpstr>ΕΛΕΓΧΟΣ ΑΘΡΟΙΣΜΑΤΩΝ</vt:lpstr>
      <vt:lpstr>ΒΑΣΙΚΑ ΣΤΟΙΧΕΙΑ</vt:lpstr>
      <vt:lpstr>DAPCODES</vt:lpstr>
      <vt:lpstr>DIMDAP</vt:lpstr>
      <vt:lpstr>DPNS</vt:lpstr>
      <vt:lpstr>KAT_DAPANWN</vt:lpstr>
      <vt:lpstr>SYN_DD</vt:lpstr>
      <vt:lpstr>SYNOLO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ΜΑΜΑΣΙΟΥΛΑΣ ΑΡΙΣΤΕΙΔΗΣ</dc:creator>
  <cp:lastModifiedBy>ΜΑΜΑΣΙΟΥΛΑΣ ΑΡΙΣΤΕΙΔΗΣ</cp:lastModifiedBy>
  <dcterms:created xsi:type="dcterms:W3CDTF">2018-05-30T10:27:02Z</dcterms:created>
  <dcterms:modified xsi:type="dcterms:W3CDTF">2019-11-08T09:26:52Z</dcterms:modified>
</cp:coreProperties>
</file>