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Αυτό_το_βιβλίο_εργασίας" defaultThemeVersion="124226"/>
  <workbookProtection workbookPassword="8F1D" lockStructure="1"/>
  <bookViews>
    <workbookView xWindow="-195" yWindow="-195" windowWidth="19440" windowHeight="11910" tabRatio="657"/>
  </bookViews>
  <sheets>
    <sheet name="ΠΡΟΥΠΟΛΟΓΙΣΜΟΣ ΠΡΟΤΑΣΗΣ" sheetId="4" r:id="rId1"/>
    <sheet name="ΕΛΕΓΧΟΣ ΑΘΡΟΙΣΜΑΤΩΝ 651ΓΑΚ" sheetId="5" r:id="rId2"/>
    <sheet name="ΕΛΕΓΧΟΣ ΑΘΡΟΙΣΜΑΤΩΝ Deminimis" sheetId="8" r:id="rId3"/>
    <sheet name="ΒΑΣΙΚΑ ΣΤΟΙΧΕΙΑ" sheetId="6" state="hidden" r:id="rId4"/>
  </sheets>
  <definedNames>
    <definedName name="_xlnm._FilterDatabase" localSheetId="0" hidden="1">'ΠΡΟΥΠΟΛΟΓΙΣΜΟΣ ΠΡΟΤΑΣΗΣ'!$A$7:$G$37</definedName>
    <definedName name="DAPCODES">'ΒΑΣΙΚΑ ΣΤΟΙΧΕΙΑ'!$B$2:$B$42</definedName>
    <definedName name="DIMDAP">'ΠΡΟΥΠΟΛΟΓΙΣΜΟΣ ΠΡΟΤΑΣΗΣ'!$G$8:$G$57</definedName>
    <definedName name="DPNS">'ΠΡΟΥΠΟΛΟΓΙΣΜΟΣ ΠΡΟΤΑΣΗΣ'!$E$8:$E$57</definedName>
    <definedName name="KAT_DAPANWN">'ΒΑΣΙΚΑ ΣΤΟΙΧΕΙΑ'!$B$1:$D$42</definedName>
    <definedName name="SYN_DD">'ΠΡΟΥΠΟΛΟΓΙΣΜΟΣ ΠΡΟΤΑΣΗΣ'!$G$59</definedName>
    <definedName name="SYNOLO">'ΠΡΟΥΠΟΛΟΓΙΣΜΟΣ ΠΡΟΤΑΣΗΣ'!$E$59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9" i="4" l="1"/>
  <c r="C9" i="4" l="1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8" i="4"/>
  <c r="A37" i="4" l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F47" i="4"/>
  <c r="G47" i="4" s="1"/>
  <c r="F46" i="4"/>
  <c r="G46" i="4" s="1"/>
  <c r="F45" i="4"/>
  <c r="G45" i="4" s="1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B42" i="5" l="1"/>
  <c r="B41" i="5"/>
  <c r="B40" i="5"/>
  <c r="B39" i="5"/>
  <c r="B38" i="5"/>
  <c r="B34" i="5"/>
  <c r="B33" i="5"/>
  <c r="B32" i="5"/>
  <c r="B31" i="5"/>
  <c r="B9" i="8"/>
  <c r="B10" i="8"/>
  <c r="B11" i="8"/>
  <c r="B12" i="8"/>
  <c r="B13" i="8"/>
  <c r="B14" i="8"/>
  <c r="B15" i="8"/>
  <c r="B16" i="8"/>
  <c r="B7" i="8"/>
  <c r="B8" i="8"/>
  <c r="B2" i="8"/>
  <c r="B3" i="8"/>
  <c r="B4" i="8"/>
  <c r="B5" i="8"/>
  <c r="B6" i="8"/>
  <c r="B30" i="5"/>
  <c r="B29" i="5"/>
  <c r="B28" i="5"/>
  <c r="B23" i="5"/>
  <c r="B24" i="5"/>
  <c r="B25" i="5"/>
  <c r="B20" i="5"/>
  <c r="B21" i="5"/>
  <c r="B22" i="5"/>
  <c r="B19" i="5"/>
  <c r="B18" i="5"/>
  <c r="B17" i="5"/>
  <c r="B12" i="5"/>
  <c r="B11" i="5"/>
  <c r="B7" i="5"/>
  <c r="B8" i="5"/>
  <c r="B9" i="5"/>
  <c r="B10" i="5"/>
  <c r="B13" i="5"/>
  <c r="B14" i="5"/>
  <c r="B15" i="5"/>
  <c r="B16" i="5"/>
  <c r="B2" i="5"/>
  <c r="B3" i="5"/>
  <c r="B4" i="5"/>
  <c r="B5" i="5"/>
  <c r="B6" i="5"/>
  <c r="E7" i="8" l="1"/>
  <c r="D7" i="5"/>
  <c r="D17" i="5"/>
  <c r="D20" i="5"/>
  <c r="B29" i="8"/>
  <c r="B38" i="8" l="1"/>
  <c r="C41" i="8"/>
  <c r="C40" i="8"/>
  <c r="C39" i="8"/>
  <c r="C38" i="8"/>
  <c r="C37" i="8"/>
  <c r="C36" i="8"/>
  <c r="C35" i="8"/>
  <c r="C34" i="8"/>
  <c r="C33" i="8"/>
  <c r="C32" i="8"/>
  <c r="B42" i="8"/>
  <c r="B41" i="8"/>
  <c r="B40" i="8"/>
  <c r="B39" i="8"/>
  <c r="B37" i="8"/>
  <c r="B36" i="8"/>
  <c r="B35" i="8"/>
  <c r="B34" i="8"/>
  <c r="G33" i="8"/>
  <c r="B33" i="8"/>
  <c r="B32" i="8"/>
  <c r="B31" i="8"/>
  <c r="B30" i="8"/>
  <c r="B28" i="8"/>
  <c r="B27" i="8"/>
  <c r="B26" i="8"/>
  <c r="B25" i="8"/>
  <c r="B24" i="8"/>
  <c r="B23" i="8"/>
  <c r="B22" i="8"/>
  <c r="B21" i="8"/>
  <c r="B20" i="8"/>
  <c r="B19" i="8"/>
  <c r="B18" i="8"/>
  <c r="B17" i="8"/>
  <c r="F33" i="5"/>
  <c r="F33" i="6"/>
  <c r="E20" i="8" l="1"/>
  <c r="E17" i="8"/>
  <c r="B46" i="8"/>
  <c r="B44" i="8"/>
  <c r="E2" i="8"/>
  <c r="E23" i="8"/>
  <c r="E31" i="8"/>
  <c r="E33" i="8"/>
  <c r="E36" i="8"/>
  <c r="E38" i="8"/>
  <c r="B37" i="5"/>
  <c r="B36" i="5"/>
  <c r="B35" i="5"/>
  <c r="B27" i="5"/>
  <c r="B26" i="5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48" i="4"/>
  <c r="F49" i="4"/>
  <c r="F50" i="4"/>
  <c r="F51" i="4"/>
  <c r="F52" i="4"/>
  <c r="F53" i="4"/>
  <c r="F54" i="4"/>
  <c r="F55" i="4"/>
  <c r="F56" i="4"/>
  <c r="F57" i="4"/>
  <c r="F8" i="4"/>
  <c r="C49" i="4"/>
  <c r="C50" i="4"/>
  <c r="C51" i="4"/>
  <c r="C52" i="4"/>
  <c r="C53" i="4"/>
  <c r="C54" i="4"/>
  <c r="C55" i="4"/>
  <c r="C56" i="4"/>
  <c r="C57" i="4"/>
  <c r="D33" i="5" l="1"/>
  <c r="D23" i="5"/>
  <c r="D31" i="5"/>
  <c r="D36" i="5"/>
  <c r="B46" i="5"/>
  <c r="D2" i="5"/>
  <c r="B44" i="5"/>
  <c r="D38" i="5"/>
  <c r="E59" i="4"/>
  <c r="C33" i="5" s="1"/>
  <c r="G27" i="4"/>
  <c r="C21" i="8" s="1"/>
  <c r="G28" i="4"/>
  <c r="C22" i="8" s="1"/>
  <c r="G29" i="4"/>
  <c r="C23" i="8" s="1"/>
  <c r="G30" i="4"/>
  <c r="C24" i="8" s="1"/>
  <c r="G31" i="4"/>
  <c r="C25" i="8" s="1"/>
  <c r="G32" i="4"/>
  <c r="C26" i="8" s="1"/>
  <c r="G33" i="4"/>
  <c r="C27" i="8" s="1"/>
  <c r="G34" i="4"/>
  <c r="C28" i="8" s="1"/>
  <c r="G35" i="4"/>
  <c r="C29" i="8" s="1"/>
  <c r="G36" i="4"/>
  <c r="C30" i="8" s="1"/>
  <c r="G37" i="4"/>
  <c r="C31" i="8" s="1"/>
  <c r="G48" i="4"/>
  <c r="G49" i="4"/>
  <c r="G50" i="4"/>
  <c r="G51" i="4"/>
  <c r="G52" i="4"/>
  <c r="G53" i="4"/>
  <c r="G54" i="4"/>
  <c r="G55" i="4"/>
  <c r="G56" i="4"/>
  <c r="G57" i="4"/>
  <c r="G21" i="4"/>
  <c r="C15" i="8" s="1"/>
  <c r="G22" i="4"/>
  <c r="C16" i="8" s="1"/>
  <c r="G23" i="4"/>
  <c r="C17" i="8" s="1"/>
  <c r="G24" i="4"/>
  <c r="C18" i="8" s="1"/>
  <c r="G25" i="4"/>
  <c r="C19" i="8" s="1"/>
  <c r="G26" i="4"/>
  <c r="C20" i="8" s="1"/>
  <c r="A3" i="6"/>
  <c r="D44" i="8" l="1"/>
  <c r="C38" i="5"/>
  <c r="C31" i="5"/>
  <c r="D23" i="8"/>
  <c r="D33" i="8"/>
  <c r="D38" i="8"/>
  <c r="D31" i="8"/>
  <c r="D36" i="8"/>
  <c r="C36" i="5"/>
  <c r="C23" i="5"/>
  <c r="D2" i="8"/>
  <c r="C20" i="5"/>
  <c r="C2" i="5"/>
  <c r="C7" i="5"/>
  <c r="C19" i="5"/>
  <c r="C18" i="5"/>
  <c r="D18" i="8"/>
  <c r="D19" i="8"/>
  <c r="D7" i="8"/>
  <c r="C44" i="5"/>
  <c r="A4" i="6"/>
  <c r="A6" i="6" s="1"/>
  <c r="A7" i="6" s="1"/>
  <c r="A8" i="6" s="1"/>
  <c r="A9" i="6" s="1"/>
  <c r="A10" i="6" s="1"/>
  <c r="A11" i="6" s="1"/>
  <c r="A12" i="6" s="1"/>
  <c r="A13" i="6" s="1"/>
  <c r="A15" i="6" s="1"/>
  <c r="A5" i="6"/>
  <c r="A14" i="6" l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G20" i="4"/>
  <c r="C14" i="8" s="1"/>
  <c r="G19" i="4"/>
  <c r="C13" i="8" s="1"/>
  <c r="G18" i="4"/>
  <c r="C12" i="8" s="1"/>
  <c r="G17" i="4"/>
  <c r="C11" i="8" s="1"/>
  <c r="G16" i="4"/>
  <c r="C10" i="8" s="1"/>
  <c r="G15" i="4"/>
  <c r="C9" i="8" s="1"/>
  <c r="G14" i="4"/>
  <c r="C8" i="8" s="1"/>
  <c r="G13" i="4"/>
  <c r="C7" i="8" s="1"/>
  <c r="G12" i="4"/>
  <c r="C6" i="8" s="1"/>
  <c r="G11" i="4"/>
  <c r="C5" i="8" s="1"/>
  <c r="G10" i="4"/>
  <c r="C4" i="8" s="1"/>
  <c r="G9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G8" i="4"/>
  <c r="C3" i="8" l="1"/>
  <c r="A28" i="4"/>
  <c r="A29" i="4" s="1"/>
  <c r="A30" i="4" s="1"/>
  <c r="A31" i="4" s="1"/>
  <c r="A32" i="4" s="1"/>
  <c r="A33" i="4" s="1"/>
  <c r="A34" i="4" s="1"/>
  <c r="A35" i="4" s="1"/>
  <c r="A36" i="4" s="1"/>
  <c r="C2" i="8"/>
  <c r="C42" i="8"/>
  <c r="C46" i="8" l="1"/>
</calcChain>
</file>

<file path=xl/sharedStrings.xml><?xml version="1.0" encoding="utf-8"?>
<sst xmlns="http://schemas.openxmlformats.org/spreadsheetml/2006/main" count="225" uniqueCount="117">
  <si>
    <t>ΕΠΙΧΕΙΡΗΣΙΑΚΟ ΠΡΟΓΡΑΜΜΑ «ΔΥΤΙΚΗ ΕΛΛΑΔΑ» 2014-2020</t>
  </si>
  <si>
    <t>ΑΝΑΛΥΤΙΚΗ ΔΙΑΡΘΡΩΣΗ ΠΡΟΫΠΟΛΟΓΙΣΜΟΥ ΠΡΟΤΑΣΗΣ</t>
  </si>
  <si>
    <t>ΕΠΙΧΕΙΡΗΣΗ:</t>
  </si>
  <si>
    <t>Α/Α ΔΑΠΑΝΗΣ</t>
  </si>
  <si>
    <t>ΚΩΔ. ΚΑΤΗΓΟΡΙΑ ΔΑΠΑΝΗΣ</t>
  </si>
  <si>
    <t>ΠΕΡΙΓΡΑΦΗ ΚΑΤΗΓΟΡΙΑ ΔΑΠΑΝΗΣ</t>
  </si>
  <si>
    <t>ΠΕΡΙΓΡΑΦΗ ΔΑΠΑΝΗΣ</t>
  </si>
  <si>
    <t>ΠΟΣΟ ΧΩΡΙΣ ΦΠΑ</t>
  </si>
  <si>
    <t>ΕΝΤΑΣΗ ΕΝΙΣΧΥΣΗΣ</t>
  </si>
  <si>
    <t>3.1</t>
  </si>
  <si>
    <t>3.2</t>
  </si>
  <si>
    <t>ΑΘΡΟΙΣΜΑ Π/Υ</t>
  </si>
  <si>
    <t>ΠΟΣΟΣΤΟ</t>
  </si>
  <si>
    <t>A/A</t>
  </si>
  <si>
    <t>ΜΕΤΑ ΤΗΝ ΟΛΟΚΛΗΡΩΣΗ ΤΗΣ ΣΥΜΠΛΗΡΩΣΗΣ ΤΩΝ ΑΝΑΛΥΤΙΚΩΝ ΔΑΠΑΝΩΝ 
ΕΛΕΓΞΑΤΕ ΤΟ ΦΥΛΛΟ ΕΡΓΑΣΙΑΣ "ΕΛΕΓΧΟΣ ΑΘΡΟΙΣΜΑΤΩΝ" ΓΙΑ ΤΗΝ ΕΠΙΒΕΒΑΙΩΣΗ ΤΗΣ ΣΥΜΦΩΝΙΑΣ ΜΕ ΤΟΥΣ ΠΕΡΙΟΡΙΣΜΟΥΣ ΤΗΣ ΠΑΡΑΓΡΑΦΟΥ 7.2 ΤΗΣ ΠΡΟΣΚΛΗΣΗΣ</t>
  </si>
  <si>
    <t>ΣΥΝΟΛΟ</t>
  </si>
  <si>
    <t>ΚΩΔΙΚΟΣ ΚΑΤΗΓΟΡΙΑΣ ΔΑΠΑΝΗΣ</t>
  </si>
  <si>
    <t>ΚΩΔΙΚΟΣ ΠΡΟΤΑΣΗΣ:</t>
  </si>
  <si>
    <r>
      <rPr>
        <b/>
        <sz val="11"/>
        <color rgb="FF000000"/>
        <rFont val="Calibri"/>
        <family val="2"/>
        <charset val="161"/>
        <scheme val="minor"/>
      </rPr>
      <t xml:space="preserve">ΠΟΣΟ ΔΗΜΟΣΙΑΣ ΔΑΠΑΝΗΣ </t>
    </r>
    <r>
      <rPr>
        <sz val="11"/>
        <color rgb="FF000000"/>
        <rFont val="Calibri"/>
        <family val="2"/>
        <charset val="161"/>
        <scheme val="minor"/>
      </rPr>
      <t xml:space="preserve">
</t>
    </r>
    <r>
      <rPr>
        <sz val="8"/>
        <color rgb="FF000000"/>
        <rFont val="Calibri"/>
        <family val="2"/>
        <charset val="161"/>
        <scheme val="minor"/>
      </rPr>
      <t>(υπολογίζεται αυτόματα)</t>
    </r>
  </si>
  <si>
    <r>
      <t>ΕΝΤΑΣΗ ΕΝΙΣΧΥΣΗΣ</t>
    </r>
    <r>
      <rPr>
        <sz val="9"/>
        <color theme="1"/>
        <rFont val="Calibri"/>
        <family val="2"/>
        <charset val="161"/>
        <scheme val="minor"/>
      </rPr>
      <t xml:space="preserve">
</t>
    </r>
    <r>
      <rPr>
        <sz val="8"/>
        <color theme="1"/>
        <rFont val="Calibri"/>
        <family val="2"/>
        <charset val="161"/>
        <scheme val="minor"/>
      </rPr>
      <t>(συμπληρωνεται αυτόματα)</t>
    </r>
  </si>
  <si>
    <r>
      <t xml:space="preserve">ΠΕΡΙΓΡΑΦΗ ΚΑΤΗΓΟΡΙΑ ΔΑΠΑΝΗΣ 
</t>
    </r>
    <r>
      <rPr>
        <sz val="10"/>
        <color rgb="FF000000"/>
        <rFont val="Calibri"/>
        <family val="2"/>
        <charset val="161"/>
        <scheme val="minor"/>
      </rPr>
      <t>(συμπληρωνεται αυτόματα)</t>
    </r>
  </si>
  <si>
    <t>Λογισμικό και δικαιώματα χρήσης (licenses) προγραμμάτων λογισμικού</t>
  </si>
  <si>
    <t>5.1</t>
  </si>
  <si>
    <t>5.2</t>
  </si>
  <si>
    <t>5.3</t>
  </si>
  <si>
    <t>Σχεδιασμός και παραγωγή έντυπου πληροφοριακού υλικού</t>
  </si>
  <si>
    <t>5.4</t>
  </si>
  <si>
    <t>5.5</t>
  </si>
  <si>
    <t>Σχεδιασμός λογοτύπου και εταιρικής ταυτότητας</t>
  </si>
  <si>
    <t>5.6</t>
  </si>
  <si>
    <t>5.7</t>
  </si>
  <si>
    <t>5.8</t>
  </si>
  <si>
    <t>Έξοδα διοργάνωσης Εκδηλώσεων μικρής διάρκειας</t>
  </si>
  <si>
    <t>6.1</t>
  </si>
  <si>
    <t>6.2</t>
  </si>
  <si>
    <t>ΜΕΓΙΣΤΟ ΣΥΝΟΛΟ</t>
  </si>
  <si>
    <t>ΕΛΑΧΙΣΤΟ ΣΥΝΟΛΟ</t>
  </si>
  <si>
    <t>Κατασκευές, διαμορφώσεις, επεκτάσεις, διαρρυθμίσεις για την διευκόλυνση προσβασιμότητας των ΑμεΑ</t>
  </si>
  <si>
    <t>Διαμόρφωση εσωτερικού χώρου μικρής κλίμακας</t>
  </si>
  <si>
    <t xml:space="preserve">Χρηματοδοτική μίσθωση εξοπλισμού </t>
  </si>
  <si>
    <t>Συστήματα αυτοματισμού και ειδικά συστήματα πληροφορικής</t>
  </si>
  <si>
    <t>Μεταφορικά Μέσα για χρήση εντός της επιχείρησης</t>
  </si>
  <si>
    <t>Επαγγελματικά οχήματα</t>
  </si>
  <si>
    <t>3.3</t>
  </si>
  <si>
    <t>Ανανέωση αγοράς άδειας χρήσης για υπάρχον λογισμικό στην επιχείρηση</t>
  </si>
  <si>
    <t>Υπηρεσίες προμήθειας/χρήσης Λογισμικού υπό καθεστώς «Software as a Service», «cloud computing» ή άλλο παρεμφερές αυτού</t>
  </si>
  <si>
    <t xml:space="preserve">Διαφημιστικές καταχωρήσεις σε έντυπη ή/και ηλεκτρονική μορφή </t>
  </si>
  <si>
    <t xml:space="preserve">Δαπάνες προβολής σε ηλεκτρονικά μέσα κοινωνικής / επαγγελματικής δικτύωσης </t>
  </si>
  <si>
    <t>Δαπάνες υποβολής της αίτησης χρηματοδότησης</t>
  </si>
  <si>
    <t>Δαπάνες παροχής υπηρεσιών παρακολούθησης και διαχείρισης επενδύσεων</t>
  </si>
  <si>
    <t>7.1</t>
  </si>
  <si>
    <t>Ενοίκια επαγγελματικού χώρου</t>
  </si>
  <si>
    <t>7.2</t>
  </si>
  <si>
    <t>8.1</t>
  </si>
  <si>
    <t>Προμήθεια αναλώσιμων υλικών σχετιζόμενα με την λειτουργία</t>
  </si>
  <si>
    <t>Προμήθεια πρώτων υλών και ενδιάμεσων προϊόντων σχετιζόμενα με την παραγωγική διαδικασία (όχι εμπορεύματα)</t>
  </si>
  <si>
    <t>9.1</t>
  </si>
  <si>
    <t>Πιστοποίηση συστημάτων διασφάλισης ποιότητας και περιβαλλοντικής διαχείρισης</t>
  </si>
  <si>
    <t>9.2</t>
  </si>
  <si>
    <t>Δαπάνες απόκτησης επικύρωσης και προστασίας διπλωμάτων ευρεσιτεχνίας και λοιπών δικαιωμάτων διανοητικής ιδιοκτησίας</t>
  </si>
  <si>
    <t>9.3</t>
  </si>
  <si>
    <t>Μελέτες / Υπηρεσίες ανάπτυξης προϊόντος/υπηρεσίας</t>
  </si>
  <si>
    <t>9.4</t>
  </si>
  <si>
    <t>Λοιπες δαπάνες για υπηρεσίες πιστοποίησης και δοκιμών προϊόντων/υπηρεσιών</t>
  </si>
  <si>
    <t>9.5</t>
  </si>
  <si>
    <t>Κόστος υλικών, εφοδίων και συναφών προϊόντων για την ανάπτυξη πρωτοτύπου</t>
  </si>
  <si>
    <t>ΑΝΩΤΕΡΑ ΟΡΙΑ ΚΑΤΗΓΟΡΙΑΣ ΔΑΠΑΝΗΣ (€)</t>
  </si>
  <si>
    <t>ΑΝΩ ΟΡΙΟ ΥΠΟΚΑΤΗΓΟΡΙΑΣ Π/Υ (€)</t>
  </si>
  <si>
    <t>ΑΝΩ ΟΡΙΟ ΚΑΤΗΓΟΡΙΑΣ ΔΑΠΑΝΗΣ Π/Υ (% ΕΠΙ ΤΟΥ ΣΥΝΟΛΟΥ)</t>
  </si>
  <si>
    <t>ΛΟΙΠΑ ΟΡΙΑ</t>
  </si>
  <si>
    <t>Κτιριακές παρεμβάσεις για την προστασία του Περιβάλλοντος και Εξοικονόμηση Ενέργειας, Υδατος και επεξεργασίας αποβλήτων</t>
  </si>
  <si>
    <t>Χώροι αποθήκευσης εφόσον αποτελούν τμήμα της επένδυσης</t>
  </si>
  <si>
    <t xml:space="preserve">Ειδικές διαμορφώσεις χώρων </t>
  </si>
  <si>
    <t>Προμήθεια νέων σύγχρονων μηχανημάτων και λοιπού εξοπλισμού</t>
  </si>
  <si>
    <t>Εξοπλισμός ΑΠΕ (φωτοβολταϊκά και ανεμογεννήτρια)</t>
  </si>
  <si>
    <t>Εξοπλισμός για την προστασία του Περιβάλλοντος και Εξοικονόμηση Ενέργειας</t>
  </si>
  <si>
    <t>Μηχανήματα, εξαρτήματα αυτών, επιστημονικά όργανα και εργαλεία που χρησιμοποιούνται αποκλειστικά και σε μόνιμη βάση για την εξυπηρέτηση ερευνητικής δραστηριότητας</t>
  </si>
  <si>
    <t>Συστήματα ασφαλείας εγκαταστάσεων, συστήματα πυροσβεσης</t>
  </si>
  <si>
    <t>2.10</t>
  </si>
  <si>
    <t>Λοιπός Εξοπλισμός επιχείρησης (&lt;1500€/Είδος)</t>
  </si>
  <si>
    <t xml:space="preserve">Πλήρες Μισθολογικό Κόστος Νεοπροσλαμβανόμενου Προσωπικού </t>
  </si>
  <si>
    <t>Ασφαλιστικές εισφορές δικαιούχου</t>
  </si>
  <si>
    <t xml:space="preserve">Εκπαίδευση προσωπικού/εταίρου </t>
  </si>
  <si>
    <t>Συμμετοχή σε Επαγγελματικές εκθέσεις ως εκθέτης στην Ελλάδα ή στο εξωτερικό</t>
  </si>
  <si>
    <t>Έξοδα μετακίνησης, διαμονής και διατροφής των συμμετεχόντων ως εκθέτες σε εκθέσεις ή εκδηλώσεις μικρής διάρκειας</t>
  </si>
  <si>
    <t xml:space="preserve">Δαπάνες δημιουργίας ή αναβαθμισης ιστοσελίδας </t>
  </si>
  <si>
    <t>Έμμεσες λειτουργικές δαπάνες (30% της κατηγορίας δαπάνης 3.1+3.2)</t>
  </si>
  <si>
    <t>7.3</t>
  </si>
  <si>
    <t>Έμμεσες λειτουργικές δαπάνες (30% της κατηγορίας δαπάνης 7.1)</t>
  </si>
  <si>
    <t>72 Α/Μ</t>
  </si>
  <si>
    <t>300€/μήνα/εταίρο</t>
  </si>
  <si>
    <t>3.000€/έκθεση-εκδήλωση</t>
  </si>
  <si>
    <t xml:space="preserve"> 500€/μήνα </t>
  </si>
  <si>
    <t>ΣΥΝΟΛΟ ΤΥΠΟΥ ΕΤΠΑ</t>
  </si>
  <si>
    <t>ΑΘΡΟΙΣΜΑ Δ.Δ.</t>
  </si>
  <si>
    <t>ΜΕΓΙΣΤΗ Δ.Δ.</t>
  </si>
  <si>
    <t>ΕΛΑΧΙΣΤΗ Δ.Δ.</t>
  </si>
  <si>
    <t>Επιχειρηματική Εκκίνηση, 
Ενίσχυση  νέων και υπό σύσταση, πολύ Μικρών και μικρών Επιχειρήσεων της Δυτικής Ελλάδας</t>
  </si>
  <si>
    <t>1.1#</t>
  </si>
  <si>
    <t>1.2#</t>
  </si>
  <si>
    <t>1.3#</t>
  </si>
  <si>
    <t>1.4#</t>
  </si>
  <si>
    <t>1.5#</t>
  </si>
  <si>
    <t>2.1#</t>
  </si>
  <si>
    <t>2.2#</t>
  </si>
  <si>
    <t>2.3#</t>
  </si>
  <si>
    <t>2.4#</t>
  </si>
  <si>
    <t>2.5#</t>
  </si>
  <si>
    <t>2.6#</t>
  </si>
  <si>
    <t>2.7#</t>
  </si>
  <si>
    <t>2.8#</t>
  </si>
  <si>
    <t>2.9#</t>
  </si>
  <si>
    <t>4.1#</t>
  </si>
  <si>
    <t>4.2#</t>
  </si>
  <si>
    <t>4.3#</t>
  </si>
  <si>
    <t>8.2#</t>
  </si>
  <si>
    <t>ΣΥΝΟΛΟ ΚΑΤΗΓΟΡΙΑΣ ή ΥΠΟΚΑΤΗΓΟΡΙΑΣ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</si>
</sst>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[$€-408]_-;\-* #,##0.00\ [$€-408]_-;_-* &quot;-&quot;??\ [$€-408]_-;_-@_-"/>
    <numFmt numFmtId="165" formatCode="_-* #,##0\ &quot;€&quot;_-;\-* #,##0\ &quot;€&quot;_-;_-* &quot;-&quot;??\ &quot;€&quot;_-;_-@_-"/>
  </numFmts>
  <fonts count="2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6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i/>
      <u/>
      <sz val="11"/>
      <color theme="1"/>
      <name val="Calibri"/>
      <family val="2"/>
      <charset val="161"/>
      <scheme val="minor"/>
    </font>
    <font>
      <b/>
      <sz val="16"/>
      <color rgb="FF000000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rgb="FF000000"/>
      <name val="Trebuchet MS"/>
      <family val="2"/>
      <charset val="161"/>
    </font>
    <font>
      <sz val="11"/>
      <color rgb="FF000000"/>
      <name val="Calibri"/>
      <family val="2"/>
      <charset val="161"/>
    </font>
    <font>
      <sz val="11"/>
      <color rgb="FF000000"/>
      <name val="Arial"/>
      <family val="2"/>
      <charset val="161"/>
    </font>
    <font>
      <sz val="10"/>
      <color theme="1"/>
      <name val="Times New Roman"/>
      <family val="1"/>
      <charset val="161"/>
    </font>
    <font>
      <sz val="11"/>
      <color theme="1"/>
      <name val="Calibri"/>
      <family val="2"/>
      <charset val="161"/>
    </font>
    <font>
      <sz val="10"/>
      <color rgb="FF000000"/>
      <name val="Arial"/>
      <family val="2"/>
      <charset val="161"/>
    </font>
    <font>
      <b/>
      <sz val="10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wrapText="1"/>
    </xf>
    <xf numFmtId="0" fontId="2" fillId="0" borderId="0" xfId="1" applyAlignment="1">
      <alignment vertical="center"/>
    </xf>
    <xf numFmtId="44" fontId="0" fillId="0" borderId="1" xfId="3" applyFont="1" applyBorder="1"/>
    <xf numFmtId="9" fontId="0" fillId="0" borderId="0" xfId="2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49" fontId="2" fillId="0" borderId="0" xfId="1" applyNumberFormat="1" applyAlignment="1">
      <alignment wrapText="1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1" fillId="0" borderId="0" xfId="1" applyFont="1" applyAlignment="1">
      <alignment horizontal="center" vertical="center"/>
    </xf>
    <xf numFmtId="44" fontId="2" fillId="0" borderId="0" xfId="1" applyNumberFormat="1"/>
    <xf numFmtId="9" fontId="0" fillId="0" borderId="2" xfId="2" applyFont="1" applyBorder="1" applyAlignment="1">
      <alignment horizontal="center" vertical="center" wrapText="1"/>
    </xf>
    <xf numFmtId="44" fontId="2" fillId="0" borderId="0" xfId="4" applyFont="1"/>
    <xf numFmtId="0" fontId="15" fillId="0" borderId="1" xfId="0" applyFont="1" applyBorder="1" applyAlignment="1">
      <alignment horizontal="center" vertical="center"/>
    </xf>
    <xf numFmtId="44" fontId="0" fillId="0" borderId="9" xfId="3" applyFont="1" applyBorder="1"/>
    <xf numFmtId="44" fontId="0" fillId="0" borderId="4" xfId="3" applyFont="1" applyBorder="1"/>
    <xf numFmtId="0" fontId="2" fillId="0" borderId="2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44" fontId="2" fillId="0" borderId="1" xfId="4" applyFont="1" applyBorder="1" applyAlignment="1">
      <alignment horizontal="center"/>
    </xf>
    <xf numFmtId="0" fontId="4" fillId="0" borderId="0" xfId="1" applyFont="1" applyBorder="1" applyAlignment="1" applyProtection="1">
      <alignment horizontal="center" vertical="center" wrapText="1"/>
      <protection locked="0"/>
    </xf>
    <xf numFmtId="9" fontId="0" fillId="0" borderId="4" xfId="2" applyFont="1" applyBorder="1" applyAlignment="1">
      <alignment vertical="center" wrapText="1"/>
    </xf>
    <xf numFmtId="0" fontId="15" fillId="2" borderId="9" xfId="0" applyFont="1" applyFill="1" applyBorder="1" applyAlignment="1">
      <alignment horizontal="center" vertical="center"/>
    </xf>
    <xf numFmtId="165" fontId="2" fillId="0" borderId="4" xfId="4" applyNumberFormat="1" applyFont="1" applyBorder="1" applyAlignment="1">
      <alignment vertical="center"/>
    </xf>
    <xf numFmtId="165" fontId="2" fillId="0" borderId="1" xfId="4" applyNumberFormat="1" applyFont="1" applyBorder="1" applyAlignment="1">
      <alignment vertical="center"/>
    </xf>
    <xf numFmtId="165" fontId="2" fillId="0" borderId="9" xfId="4" applyNumberFormat="1" applyFont="1" applyBorder="1" applyAlignment="1">
      <alignment vertical="center" wrapText="1"/>
    </xf>
    <xf numFmtId="165" fontId="2" fillId="0" borderId="4" xfId="4" applyNumberFormat="1" applyFont="1" applyBorder="1" applyAlignment="1">
      <alignment vertical="center" wrapText="1"/>
    </xf>
    <xf numFmtId="165" fontId="0" fillId="0" borderId="2" xfId="4" applyNumberFormat="1" applyFont="1" applyBorder="1" applyAlignment="1">
      <alignment horizontal="center" vertical="center" wrapText="1"/>
    </xf>
    <xf numFmtId="165" fontId="2" fillId="0" borderId="2" xfId="4" applyNumberFormat="1" applyFont="1" applyBorder="1" applyAlignment="1">
      <alignment horizontal="center" vertical="center" wrapText="1"/>
    </xf>
    <xf numFmtId="165" fontId="2" fillId="0" borderId="9" xfId="4" applyNumberFormat="1" applyFont="1" applyBorder="1" applyAlignment="1">
      <alignment vertical="center"/>
    </xf>
    <xf numFmtId="165" fontId="2" fillId="0" borderId="1" xfId="4" applyNumberFormat="1" applyFont="1" applyBorder="1" applyAlignment="1">
      <alignment vertical="center" wrapText="1"/>
    </xf>
    <xf numFmtId="165" fontId="2" fillId="0" borderId="0" xfId="4" applyNumberFormat="1" applyFont="1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44" fontId="0" fillId="0" borderId="0" xfId="3" applyFont="1" applyBorder="1"/>
    <xf numFmtId="10" fontId="2" fillId="0" borderId="0" xfId="5" applyNumberFormat="1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 wrapText="1"/>
    </xf>
    <xf numFmtId="9" fontId="2" fillId="0" borderId="0" xfId="1" applyNumberFormat="1" applyBorder="1" applyAlignment="1">
      <alignment horizontal="center" vertical="center" wrapText="1"/>
    </xf>
    <xf numFmtId="44" fontId="2" fillId="0" borderId="0" xfId="4" applyFont="1" applyBorder="1"/>
    <xf numFmtId="165" fontId="0" fillId="0" borderId="1" xfId="4" applyNumberFormat="1" applyFont="1" applyBorder="1" applyAlignment="1">
      <alignment vertical="center"/>
    </xf>
    <xf numFmtId="0" fontId="1" fillId="0" borderId="2" xfId="1" applyFont="1" applyBorder="1" applyAlignment="1">
      <alignment horizontal="center" vertical="center"/>
    </xf>
    <xf numFmtId="165" fontId="0" fillId="0" borderId="4" xfId="4" applyNumberFormat="1" applyFont="1" applyBorder="1" applyAlignment="1">
      <alignment vertical="center"/>
    </xf>
    <xf numFmtId="9" fontId="2" fillId="0" borderId="0" xfId="5" applyFont="1" applyBorder="1" applyAlignment="1">
      <alignment horizontal="center" vertical="center"/>
    </xf>
    <xf numFmtId="9" fontId="2" fillId="0" borderId="0" xfId="5" applyFont="1" applyAlignment="1">
      <alignment horizontal="center" vertical="center"/>
    </xf>
    <xf numFmtId="9" fontId="0" fillId="0" borderId="4" xfId="2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9" fontId="0" fillId="0" borderId="9" xfId="2" applyFont="1" applyBorder="1" applyAlignment="1">
      <alignment horizontal="center" vertical="center" wrapText="1"/>
    </xf>
    <xf numFmtId="44" fontId="0" fillId="0" borderId="4" xfId="3" applyFont="1" applyFill="1" applyBorder="1"/>
    <xf numFmtId="44" fontId="0" fillId="0" borderId="1" xfId="3" applyFont="1" applyFill="1" applyBorder="1"/>
    <xf numFmtId="44" fontId="0" fillId="0" borderId="9" xfId="3" applyFont="1" applyFill="1" applyBorder="1"/>
    <xf numFmtId="0" fontId="15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6" fontId="16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49" fontId="4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 wrapText="1"/>
    </xf>
    <xf numFmtId="0" fontId="2" fillId="0" borderId="5" xfId="1" applyBorder="1" applyAlignment="1">
      <alignment wrapText="1"/>
    </xf>
    <xf numFmtId="0" fontId="2" fillId="0" borderId="7" xfId="1" applyBorder="1" applyAlignment="1">
      <alignment wrapText="1"/>
    </xf>
    <xf numFmtId="0" fontId="19" fillId="2" borderId="9" xfId="0" applyFont="1" applyFill="1" applyBorder="1" applyAlignment="1">
      <alignment horizontal="left" vertical="center" wrapText="1"/>
    </xf>
    <xf numFmtId="0" fontId="2" fillId="0" borderId="10" xfId="1" applyBorder="1" applyAlignment="1">
      <alignment wrapText="1"/>
    </xf>
    <xf numFmtId="0" fontId="19" fillId="2" borderId="9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 wrapText="1" indent="1"/>
    </xf>
    <xf numFmtId="0" fontId="20" fillId="2" borderId="9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center" vertical="center" wrapText="1"/>
    </xf>
    <xf numFmtId="0" fontId="17" fillId="0" borderId="7" xfId="0" applyFont="1" applyBorder="1"/>
    <xf numFmtId="0" fontId="16" fillId="2" borderId="9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0" fontId="2" fillId="0" borderId="1" xfId="5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8" fillId="0" borderId="0" xfId="1" applyFont="1" applyAlignment="1">
      <alignment vertical="center"/>
    </xf>
    <xf numFmtId="0" fontId="2" fillId="0" borderId="1" xfId="1" applyBorder="1" applyAlignment="1" applyProtection="1">
      <alignment horizontal="center" vertical="center"/>
      <protection locked="0"/>
    </xf>
    <xf numFmtId="0" fontId="2" fillId="0" borderId="1" xfId="1" applyBorder="1" applyAlignment="1">
      <alignment horizontal="left" vertical="center" wrapText="1"/>
    </xf>
    <xf numFmtId="164" fontId="0" fillId="0" borderId="1" xfId="2" applyNumberFormat="1" applyFont="1" applyBorder="1" applyAlignment="1" applyProtection="1">
      <alignment vertical="center"/>
      <protection locked="0"/>
    </xf>
    <xf numFmtId="164" fontId="0" fillId="0" borderId="1" xfId="2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Border="1" applyAlignment="1" applyProtection="1">
      <alignment horizontal="center" vertical="center"/>
      <protection locked="0"/>
    </xf>
    <xf numFmtId="0" fontId="2" fillId="0" borderId="0" xfId="1" applyBorder="1" applyAlignment="1" applyProtection="1">
      <alignment horizontal="center" vertical="center"/>
      <protection locked="0" hidden="1"/>
    </xf>
    <xf numFmtId="0" fontId="2" fillId="0" borderId="0" xfId="1" applyBorder="1" applyAlignment="1">
      <alignment horizontal="left" vertical="center" wrapText="1"/>
    </xf>
    <xf numFmtId="164" fontId="0" fillId="0" borderId="0" xfId="2" applyNumberFormat="1" applyFont="1" applyBorder="1" applyAlignment="1" applyProtection="1">
      <alignment vertical="center"/>
      <protection locked="0"/>
    </xf>
    <xf numFmtId="164" fontId="0" fillId="0" borderId="0" xfId="2" applyNumberFormat="1" applyFont="1" applyBorder="1" applyAlignment="1">
      <alignment vertical="center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 wrapText="1"/>
    </xf>
    <xf numFmtId="0" fontId="1" fillId="0" borderId="0" xfId="1" applyFont="1" applyAlignment="1">
      <alignment horizontal="right" vertical="center"/>
    </xf>
    <xf numFmtId="164" fontId="1" fillId="0" borderId="0" xfId="1" applyNumberFormat="1" applyFont="1" applyAlignment="1">
      <alignment vertical="center"/>
    </xf>
    <xf numFmtId="164" fontId="0" fillId="0" borderId="0" xfId="2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Alignment="1">
      <alignment horizontal="right"/>
    </xf>
    <xf numFmtId="165" fontId="21" fillId="0" borderId="2" xfId="4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9" fontId="0" fillId="0" borderId="9" xfId="2" applyFont="1" applyBorder="1" applyAlignment="1">
      <alignment horizontal="center" vertical="center" wrapText="1"/>
    </xf>
    <xf numFmtId="0" fontId="2" fillId="0" borderId="18" xfId="1" applyBorder="1" applyAlignment="1">
      <alignment wrapText="1"/>
    </xf>
    <xf numFmtId="165" fontId="2" fillId="0" borderId="17" xfId="4" applyNumberFormat="1" applyFont="1" applyBorder="1" applyAlignment="1">
      <alignment vertical="center" wrapText="1"/>
    </xf>
    <xf numFmtId="44" fontId="0" fillId="0" borderId="17" xfId="3" applyFont="1" applyFill="1" applyBorder="1"/>
    <xf numFmtId="0" fontId="16" fillId="2" borderId="17" xfId="0" applyFont="1" applyFill="1" applyBorder="1" applyAlignment="1">
      <alignment horizontal="left" vertical="center"/>
    </xf>
    <xf numFmtId="44" fontId="0" fillId="0" borderId="2" xfId="3" applyFont="1" applyFill="1" applyBorder="1"/>
    <xf numFmtId="9" fontId="0" fillId="0" borderId="2" xfId="2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/>
    </xf>
    <xf numFmtId="0" fontId="2" fillId="0" borderId="19" xfId="1" applyBorder="1" applyAlignment="1">
      <alignment wrapText="1"/>
    </xf>
    <xf numFmtId="10" fontId="1" fillId="0" borderId="2" xfId="5" applyNumberFormat="1" applyFont="1" applyBorder="1" applyAlignment="1">
      <alignment horizontal="center" vertical="center"/>
    </xf>
    <xf numFmtId="10" fontId="2" fillId="0" borderId="4" xfId="5" applyNumberFormat="1" applyFont="1" applyBorder="1" applyAlignment="1">
      <alignment horizontal="center" vertical="center" wrapText="1"/>
    </xf>
    <xf numFmtId="10" fontId="2" fillId="0" borderId="1" xfId="5" applyNumberFormat="1" applyFont="1" applyBorder="1" applyAlignment="1">
      <alignment horizontal="center" vertical="center" wrapText="1"/>
    </xf>
    <xf numFmtId="10" fontId="2" fillId="0" borderId="9" xfId="5" applyNumberFormat="1" applyFont="1" applyBorder="1" applyAlignment="1">
      <alignment horizontal="center" vertical="center" wrapText="1"/>
    </xf>
    <xf numFmtId="10" fontId="0" fillId="0" borderId="4" xfId="5" applyNumberFormat="1" applyFont="1" applyBorder="1" applyAlignment="1">
      <alignment horizontal="center" vertical="center" wrapText="1"/>
    </xf>
    <xf numFmtId="10" fontId="0" fillId="0" borderId="1" xfId="5" applyNumberFormat="1" applyFont="1" applyBorder="1" applyAlignment="1">
      <alignment horizontal="center" vertical="center" wrapText="1"/>
    </xf>
    <xf numFmtId="10" fontId="0" fillId="0" borderId="9" xfId="5" applyNumberFormat="1" applyFont="1" applyBorder="1" applyAlignment="1">
      <alignment horizontal="center" vertical="center" wrapText="1"/>
    </xf>
    <xf numFmtId="49" fontId="22" fillId="0" borderId="2" xfId="1" applyNumberFormat="1" applyFont="1" applyBorder="1" applyAlignment="1">
      <alignment horizontal="center" vertical="center" wrapText="1"/>
    </xf>
    <xf numFmtId="0" fontId="2" fillId="0" borderId="17" xfId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 wrapText="1"/>
      <protection locked="0"/>
    </xf>
    <xf numFmtId="164" fontId="0" fillId="0" borderId="17" xfId="2" applyNumberFormat="1" applyFont="1" applyBorder="1" applyAlignment="1" applyProtection="1">
      <alignment vertical="center"/>
      <protection locked="0"/>
    </xf>
    <xf numFmtId="9" fontId="0" fillId="0" borderId="17" xfId="2" applyFont="1" applyBorder="1" applyAlignment="1">
      <alignment horizontal="center" vertical="center"/>
    </xf>
    <xf numFmtId="164" fontId="0" fillId="0" borderId="17" xfId="2" applyNumberFormat="1" applyFont="1" applyBorder="1" applyAlignment="1">
      <alignment vertical="center"/>
    </xf>
    <xf numFmtId="49" fontId="6" fillId="0" borderId="20" xfId="1" applyNumberFormat="1" applyFont="1" applyBorder="1" applyAlignment="1" applyProtection="1">
      <alignment horizontal="center" vertical="center" wrapText="1"/>
      <protection locked="0"/>
    </xf>
    <xf numFmtId="49" fontId="6" fillId="0" borderId="21" xfId="1" applyNumberFormat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9" fontId="1" fillId="0" borderId="21" xfId="2" applyFont="1" applyBorder="1" applyAlignment="1">
      <alignment horizontal="center" vertical="center" wrapText="1"/>
    </xf>
    <xf numFmtId="9" fontId="1" fillId="0" borderId="22" xfId="2" applyFont="1" applyBorder="1" applyAlignment="1">
      <alignment horizontal="center" vertical="center" wrapText="1"/>
    </xf>
    <xf numFmtId="0" fontId="2" fillId="0" borderId="1" xfId="1" applyBorder="1" applyAlignment="1">
      <alignment horizontal="left" vertical="top" wrapText="1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 wrapText="1"/>
    </xf>
    <xf numFmtId="0" fontId="1" fillId="0" borderId="0" xfId="1" applyFont="1" applyAlignment="1">
      <alignment horizontal="right" vertical="center"/>
    </xf>
    <xf numFmtId="0" fontId="2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9" fontId="2" fillId="0" borderId="4" xfId="1" applyNumberFormat="1" applyBorder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165" fontId="2" fillId="0" borderId="4" xfId="4" applyNumberFormat="1" applyFont="1" applyBorder="1" applyAlignment="1">
      <alignment horizontal="center" vertical="center" wrapText="1"/>
    </xf>
    <xf numFmtId="165" fontId="2" fillId="0" borderId="9" xfId="4" applyNumberFormat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165" fontId="2" fillId="0" borderId="17" xfId="4" applyNumberFormat="1" applyFont="1" applyBorder="1" applyAlignment="1">
      <alignment horizontal="center" vertical="center" wrapText="1"/>
    </xf>
    <xf numFmtId="165" fontId="2" fillId="0" borderId="1" xfId="4" applyNumberFormat="1" applyFont="1" applyBorder="1" applyAlignment="1">
      <alignment horizontal="center" vertical="center" wrapText="1"/>
    </xf>
    <xf numFmtId="9" fontId="0" fillId="0" borderId="4" xfId="2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9" fontId="0" fillId="0" borderId="9" xfId="2" applyFont="1" applyBorder="1" applyAlignment="1">
      <alignment horizontal="center" vertical="center" wrapText="1"/>
    </xf>
    <xf numFmtId="165" fontId="0" fillId="0" borderId="4" xfId="4" applyNumberFormat="1" applyFont="1" applyBorder="1" applyAlignment="1">
      <alignment horizontal="center" vertical="center"/>
    </xf>
    <xf numFmtId="165" fontId="0" fillId="0" borderId="1" xfId="4" applyNumberFormat="1" applyFont="1" applyBorder="1" applyAlignment="1">
      <alignment horizontal="center" vertical="center"/>
    </xf>
    <xf numFmtId="165" fontId="0" fillId="0" borderId="9" xfId="4" applyNumberFormat="1" applyFont="1" applyBorder="1" applyAlignment="1">
      <alignment horizontal="center" vertical="center"/>
    </xf>
    <xf numFmtId="9" fontId="2" fillId="0" borderId="4" xfId="5" applyFont="1" applyBorder="1" applyAlignment="1">
      <alignment horizontal="center" vertical="center" wrapText="1"/>
    </xf>
    <xf numFmtId="9" fontId="2" fillId="0" borderId="1" xfId="5" applyFont="1" applyBorder="1" applyAlignment="1">
      <alignment horizontal="center" vertical="center" wrapText="1"/>
    </xf>
    <xf numFmtId="9" fontId="2" fillId="0" borderId="9" xfId="5" applyFont="1" applyBorder="1" applyAlignment="1">
      <alignment horizontal="center" vertical="center" wrapText="1"/>
    </xf>
    <xf numFmtId="165" fontId="17" fillId="0" borderId="17" xfId="4" applyNumberFormat="1" applyFont="1" applyBorder="1" applyAlignment="1">
      <alignment horizontal="center" vertical="center"/>
    </xf>
    <xf numFmtId="165" fontId="17" fillId="0" borderId="1" xfId="4" applyNumberFormat="1" applyFont="1" applyBorder="1" applyAlignment="1">
      <alignment horizontal="center" vertical="center"/>
    </xf>
    <xf numFmtId="165" fontId="17" fillId="0" borderId="2" xfId="4" applyNumberFormat="1" applyFont="1" applyBorder="1" applyAlignment="1">
      <alignment horizontal="center" vertical="center"/>
    </xf>
    <xf numFmtId="9" fontId="2" fillId="0" borderId="1" xfId="1" applyNumberFormat="1" applyBorder="1" applyAlignment="1">
      <alignment horizontal="center" vertical="center" wrapText="1"/>
    </xf>
    <xf numFmtId="44" fontId="0" fillId="0" borderId="4" xfId="2" applyNumberFormat="1" applyFont="1" applyBorder="1" applyAlignment="1">
      <alignment horizontal="center" vertical="center" wrapText="1"/>
    </xf>
    <xf numFmtId="44" fontId="0" fillId="0" borderId="1" xfId="2" applyNumberFormat="1" applyFont="1" applyBorder="1" applyAlignment="1">
      <alignment horizontal="center" vertical="center" wrapText="1"/>
    </xf>
    <xf numFmtId="44" fontId="0" fillId="0" borderId="9" xfId="2" applyNumberFormat="1" applyFont="1" applyBorder="1" applyAlignment="1">
      <alignment horizontal="center" vertical="center" wrapText="1"/>
    </xf>
    <xf numFmtId="10" fontId="0" fillId="0" borderId="4" xfId="5" applyNumberFormat="1" applyFont="1" applyBorder="1" applyAlignment="1">
      <alignment horizontal="center" vertical="center" wrapText="1"/>
    </xf>
    <xf numFmtId="10" fontId="0" fillId="0" borderId="1" xfId="5" applyNumberFormat="1" applyFont="1" applyBorder="1" applyAlignment="1">
      <alignment horizontal="center" vertical="center" wrapText="1"/>
    </xf>
    <xf numFmtId="10" fontId="0" fillId="0" borderId="9" xfId="5" applyNumberFormat="1" applyFont="1" applyBorder="1" applyAlignment="1">
      <alignment horizontal="center" vertical="center" wrapText="1"/>
    </xf>
    <xf numFmtId="10" fontId="2" fillId="0" borderId="17" xfId="5" applyNumberFormat="1" applyFont="1" applyBorder="1" applyAlignment="1">
      <alignment horizontal="center" vertical="center" wrapText="1"/>
    </xf>
    <xf numFmtId="10" fontId="2" fillId="0" borderId="1" xfId="5" applyNumberFormat="1" applyFont="1" applyBorder="1" applyAlignment="1">
      <alignment horizontal="center" vertical="center" wrapText="1"/>
    </xf>
    <xf numFmtId="10" fontId="2" fillId="0" borderId="2" xfId="5" applyNumberFormat="1" applyFont="1" applyBorder="1" applyAlignment="1">
      <alignment horizontal="center" vertical="center" wrapText="1"/>
    </xf>
    <xf numFmtId="44" fontId="0" fillId="0" borderId="17" xfId="2" applyNumberFormat="1" applyFont="1" applyBorder="1" applyAlignment="1">
      <alignment horizontal="center" vertical="center" wrapText="1"/>
    </xf>
    <xf numFmtId="9" fontId="0" fillId="0" borderId="2" xfId="2" applyFont="1" applyBorder="1" applyAlignment="1">
      <alignment horizontal="center" vertical="center" wrapText="1"/>
    </xf>
    <xf numFmtId="44" fontId="2" fillId="0" borderId="4" xfId="1" applyNumberFormat="1" applyBorder="1" applyAlignment="1">
      <alignment horizontal="center" vertical="center" wrapText="1"/>
    </xf>
    <xf numFmtId="0" fontId="2" fillId="0" borderId="9" xfId="1" applyNumberFormat="1" applyBorder="1" applyAlignment="1">
      <alignment horizontal="center" vertical="center" wrapText="1"/>
    </xf>
    <xf numFmtId="10" fontId="0" fillId="0" borderId="11" xfId="5" applyNumberFormat="1" applyFont="1" applyBorder="1" applyAlignment="1">
      <alignment horizontal="center" vertical="center" wrapText="1"/>
    </xf>
    <xf numFmtId="10" fontId="0" fillId="0" borderId="13" xfId="5" applyNumberFormat="1" applyFont="1" applyBorder="1" applyAlignment="1">
      <alignment horizontal="center" vertical="center" wrapText="1"/>
    </xf>
    <xf numFmtId="10" fontId="0" fillId="0" borderId="12" xfId="5" applyNumberFormat="1" applyFont="1" applyBorder="1" applyAlignment="1">
      <alignment horizontal="center" vertical="center" wrapText="1"/>
    </xf>
    <xf numFmtId="44" fontId="0" fillId="0" borderId="11" xfId="2" applyNumberFormat="1" applyFont="1" applyBorder="1" applyAlignment="1">
      <alignment horizontal="center" vertical="center" wrapText="1"/>
    </xf>
    <xf numFmtId="0" fontId="0" fillId="0" borderId="13" xfId="2" applyNumberFormat="1" applyFont="1" applyBorder="1" applyAlignment="1">
      <alignment horizontal="center" vertical="center" wrapText="1"/>
    </xf>
    <xf numFmtId="0" fontId="0" fillId="0" borderId="12" xfId="2" applyNumberFormat="1" applyFont="1" applyBorder="1" applyAlignment="1">
      <alignment horizontal="center" vertical="center" wrapText="1"/>
    </xf>
    <xf numFmtId="9" fontId="0" fillId="0" borderId="13" xfId="2" applyFont="1" applyBorder="1" applyAlignment="1">
      <alignment horizontal="center" vertical="center" wrapText="1"/>
    </xf>
    <xf numFmtId="9" fontId="0" fillId="0" borderId="12" xfId="2" applyFont="1" applyBorder="1" applyAlignment="1">
      <alignment horizontal="center" vertical="center" wrapText="1"/>
    </xf>
    <xf numFmtId="10" fontId="2" fillId="0" borderId="11" xfId="5" applyNumberFormat="1" applyFont="1" applyBorder="1" applyAlignment="1">
      <alignment horizontal="center" vertical="center" wrapText="1"/>
    </xf>
    <xf numFmtId="10" fontId="2" fillId="0" borderId="13" xfId="5" applyNumberFormat="1" applyFont="1" applyBorder="1" applyAlignment="1">
      <alignment horizontal="center" vertical="center" wrapText="1"/>
    </xf>
    <xf numFmtId="10" fontId="2" fillId="0" borderId="12" xfId="5" applyNumberFormat="1" applyFont="1" applyBorder="1" applyAlignment="1">
      <alignment horizontal="center" vertical="center" wrapText="1"/>
    </xf>
    <xf numFmtId="44" fontId="2" fillId="0" borderId="1" xfId="1" applyNumberFormat="1" applyBorder="1" applyAlignment="1">
      <alignment horizontal="center" vertical="center" wrapText="1"/>
    </xf>
    <xf numFmtId="44" fontId="2" fillId="0" borderId="9" xfId="1" applyNumberFormat="1" applyBorder="1" applyAlignment="1">
      <alignment horizontal="center" vertical="center" wrapText="1"/>
    </xf>
    <xf numFmtId="44" fontId="2" fillId="0" borderId="17" xfId="1" applyNumberFormat="1" applyBorder="1" applyAlignment="1">
      <alignment horizontal="center" vertical="center" wrapText="1"/>
    </xf>
    <xf numFmtId="10" fontId="2" fillId="0" borderId="9" xfId="5" applyNumberFormat="1" applyFont="1" applyBorder="1" applyAlignment="1">
      <alignment horizontal="center" vertical="center" wrapText="1"/>
    </xf>
    <xf numFmtId="10" fontId="2" fillId="0" borderId="4" xfId="5" applyNumberFormat="1" applyFont="1" applyBorder="1" applyAlignment="1">
      <alignment horizontal="center" vertical="center" wrapText="1"/>
    </xf>
    <xf numFmtId="165" fontId="17" fillId="0" borderId="4" xfId="4" applyNumberFormat="1" applyFont="1" applyBorder="1" applyAlignment="1">
      <alignment horizontal="center" vertical="center"/>
    </xf>
    <xf numFmtId="165" fontId="17" fillId="0" borderId="9" xfId="4" applyNumberFormat="1" applyFont="1" applyBorder="1" applyAlignment="1">
      <alignment horizontal="center" vertical="center"/>
    </xf>
    <xf numFmtId="44" fontId="0" fillId="0" borderId="13" xfId="2" applyNumberFormat="1" applyFont="1" applyBorder="1" applyAlignment="1">
      <alignment horizontal="center" vertical="center" wrapText="1"/>
    </xf>
    <xf numFmtId="44" fontId="0" fillId="0" borderId="12" xfId="2" applyNumberFormat="1" applyFont="1" applyBorder="1" applyAlignment="1">
      <alignment horizontal="center" vertical="center" wrapText="1"/>
    </xf>
    <xf numFmtId="44" fontId="2" fillId="0" borderId="11" xfId="1" applyNumberFormat="1" applyBorder="1" applyAlignment="1">
      <alignment horizontal="center" vertical="center" wrapText="1"/>
    </xf>
    <xf numFmtId="0" fontId="2" fillId="0" borderId="12" xfId="1" applyNumberFormat="1" applyBorder="1" applyAlignment="1">
      <alignment horizontal="center" vertical="center" wrapText="1"/>
    </xf>
    <xf numFmtId="44" fontId="2" fillId="0" borderId="13" xfId="1" applyNumberFormat="1" applyBorder="1" applyAlignment="1">
      <alignment horizontal="center" vertical="center" wrapText="1"/>
    </xf>
    <xf numFmtId="44" fontId="2" fillId="0" borderId="12" xfId="1" applyNumberFormat="1" applyBorder="1" applyAlignment="1">
      <alignment horizontal="center" vertical="center" wrapText="1"/>
    </xf>
  </cellXfs>
  <cellStyles count="6">
    <cellStyle name="Κανονικό" xfId="0" builtinId="0"/>
    <cellStyle name="Κανονικό 2" xfId="1"/>
    <cellStyle name="Νομισματική μονάδα" xfId="4" builtinId="4"/>
    <cellStyle name="Νομισματική μονάδα 2" xfId="3"/>
    <cellStyle name="Ποσοστό" xfId="5" builtinId="5"/>
    <cellStyle name="Ποσοστό 2" xfId="2"/>
  </cellStyles>
  <dxfs count="73"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98052</xdr:colOff>
      <xdr:row>0</xdr:row>
      <xdr:rowOff>25214</xdr:rowOff>
    </xdr:from>
    <xdr:to>
      <xdr:col>1</xdr:col>
      <xdr:colOff>336177</xdr:colOff>
      <xdr:row>1</xdr:row>
      <xdr:rowOff>380143</xdr:rowOff>
    </xdr:to>
    <xdr:pic>
      <xdr:nvPicPr>
        <xdr:cNvPr id="2" name="Εικόνα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52" y="25214"/>
          <a:ext cx="955301" cy="590253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0</xdr:row>
      <xdr:rowOff>57150</xdr:rowOff>
    </xdr:from>
    <xdr:to>
      <xdr:col>6</xdr:col>
      <xdr:colOff>799957</xdr:colOff>
      <xdr:row>2</xdr:row>
      <xdr:rowOff>131575</xdr:rowOff>
    </xdr:to>
    <xdr:pic>
      <xdr:nvPicPr>
        <xdr:cNvPr id="3" name="Εικόνα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6425" y="57150"/>
          <a:ext cx="1142857" cy="7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1">
    <pageSetUpPr fitToPage="1"/>
  </sheetPr>
  <dimension ref="A1:I74"/>
  <sheetViews>
    <sheetView tabSelected="1" zoomScaleNormal="100" workbookViewId="0">
      <pane xSplit="2" ySplit="7" topLeftCell="C8" activePane="bottomRight" state="frozen"/>
      <selection activeCell="E32" sqref="E32"/>
      <selection pane="topRight" activeCell="E32" sqref="E32"/>
      <selection pane="bottomLeft" activeCell="E32" sqref="E32"/>
      <selection pane="bottomRight" activeCell="F59" sqref="F59"/>
    </sheetView>
  </sheetViews>
  <sheetFormatPr defaultRowHeight="15" x14ac:dyDescent="0.25"/>
  <cols>
    <col min="1" max="1" width="10.7109375" style="2" customWidth="1"/>
    <col min="2" max="2" width="11.85546875" style="2" customWidth="1"/>
    <col min="3" max="3" width="44.140625" style="94" customWidth="1"/>
    <col min="4" max="4" width="59.28515625" style="5" customWidth="1"/>
    <col min="5" max="5" width="16.5703125" style="5" bestFit="1" customWidth="1"/>
    <col min="6" max="6" width="12.7109375" style="81" customWidth="1"/>
    <col min="7" max="7" width="13.85546875" style="97" customWidth="1"/>
    <col min="8" max="16384" width="9.140625" style="5"/>
  </cols>
  <sheetData>
    <row r="1" spans="1:9" ht="18.75" x14ac:dyDescent="0.25">
      <c r="A1" s="142" t="s">
        <v>0</v>
      </c>
      <c r="B1" s="142"/>
      <c r="C1" s="142"/>
      <c r="D1" s="142"/>
      <c r="E1" s="142"/>
      <c r="F1" s="142"/>
      <c r="G1" s="142"/>
    </row>
    <row r="2" spans="1:9" ht="34.5" customHeight="1" x14ac:dyDescent="0.25">
      <c r="B2" s="98"/>
      <c r="C2" s="144" t="s">
        <v>97</v>
      </c>
      <c r="D2" s="145"/>
      <c r="E2" s="146"/>
      <c r="F2" s="98"/>
      <c r="G2" s="98"/>
    </row>
    <row r="3" spans="1:9" x14ac:dyDescent="0.25">
      <c r="A3" s="143" t="s">
        <v>1</v>
      </c>
      <c r="B3" s="143"/>
      <c r="C3" s="143"/>
      <c r="D3" s="143"/>
      <c r="E3" s="143"/>
      <c r="F3" s="143"/>
      <c r="G3" s="143"/>
    </row>
    <row r="4" spans="1:9" x14ac:dyDescent="0.25">
      <c r="A4" s="140" t="s">
        <v>2</v>
      </c>
      <c r="B4" s="140"/>
      <c r="C4" s="141"/>
      <c r="D4" s="141"/>
      <c r="E4" s="141"/>
      <c r="F4" s="5"/>
      <c r="G4" s="5"/>
    </row>
    <row r="5" spans="1:9" x14ac:dyDescent="0.25">
      <c r="A5" s="140" t="s">
        <v>17</v>
      </c>
      <c r="B5" s="140"/>
      <c r="C5" s="141"/>
      <c r="D5" s="141"/>
      <c r="E5" s="141"/>
      <c r="F5" s="5"/>
      <c r="G5" s="5"/>
    </row>
    <row r="6" spans="1:9" ht="15.75" thickBot="1" x14ac:dyDescent="0.3"/>
    <row r="7" spans="1:9" s="11" customFormat="1" ht="71.25" customHeight="1" thickBot="1" x14ac:dyDescent="0.3">
      <c r="A7" s="127" t="s">
        <v>3</v>
      </c>
      <c r="B7" s="128" t="s">
        <v>16</v>
      </c>
      <c r="C7" s="129" t="s">
        <v>20</v>
      </c>
      <c r="D7" s="130" t="s">
        <v>6</v>
      </c>
      <c r="E7" s="131" t="s">
        <v>7</v>
      </c>
      <c r="F7" s="132" t="s">
        <v>19</v>
      </c>
      <c r="G7" s="133" t="s">
        <v>18</v>
      </c>
      <c r="I7" s="82"/>
    </row>
    <row r="8" spans="1:9" ht="33" customHeight="1" x14ac:dyDescent="0.25">
      <c r="A8" s="122">
        <v>1</v>
      </c>
      <c r="B8" s="135"/>
      <c r="C8" s="134" t="str">
        <f t="shared" ref="C8:C48" si="0">IF(B8=""," ",VLOOKUP(B8,KAT_DAPANWN,2,FALSE))</f>
        <v xml:space="preserve"> </v>
      </c>
      <c r="D8" s="123"/>
      <c r="E8" s="124"/>
      <c r="F8" s="125" t="str">
        <f t="shared" ref="F8:F57" si="1">IF(B8=""," ",VLOOKUP(B8,KAT_DAPANWN,3,FALSE))</f>
        <v xml:space="preserve"> </v>
      </c>
      <c r="G8" s="126" t="str">
        <f>IF(B8=""," ",E8*F8)</f>
        <v xml:space="preserve"> </v>
      </c>
      <c r="I8" s="87"/>
    </row>
    <row r="9" spans="1:9" ht="33" customHeight="1" x14ac:dyDescent="0.25">
      <c r="A9" s="83">
        <f>A8+1</f>
        <v>2</v>
      </c>
      <c r="B9" s="136"/>
      <c r="C9" s="134" t="str">
        <f t="shared" si="0"/>
        <v xml:space="preserve"> </v>
      </c>
      <c r="D9" s="10"/>
      <c r="E9" s="124"/>
      <c r="F9" s="79" t="str">
        <f t="shared" si="1"/>
        <v xml:space="preserve"> </v>
      </c>
      <c r="G9" s="86" t="str">
        <f t="shared" ref="G9:G57" si="2">IF(B9=""," ",E9*F9)</f>
        <v xml:space="preserve"> </v>
      </c>
    </row>
    <row r="10" spans="1:9" ht="33" customHeight="1" x14ac:dyDescent="0.25">
      <c r="A10" s="83">
        <f t="shared" ref="A10:A57" si="3">A9+1</f>
        <v>3</v>
      </c>
      <c r="B10" s="136"/>
      <c r="C10" s="134" t="str">
        <f t="shared" si="0"/>
        <v xml:space="preserve"> </v>
      </c>
      <c r="D10" s="10"/>
      <c r="E10" s="124"/>
      <c r="F10" s="79" t="str">
        <f t="shared" si="1"/>
        <v xml:space="preserve"> </v>
      </c>
      <c r="G10" s="86" t="str">
        <f t="shared" si="2"/>
        <v xml:space="preserve"> </v>
      </c>
    </row>
    <row r="11" spans="1:9" ht="33" customHeight="1" x14ac:dyDescent="0.25">
      <c r="A11" s="83">
        <f t="shared" si="3"/>
        <v>4</v>
      </c>
      <c r="B11" s="136"/>
      <c r="C11" s="134" t="str">
        <f t="shared" si="0"/>
        <v xml:space="preserve"> </v>
      </c>
      <c r="D11" s="10"/>
      <c r="E11" s="124"/>
      <c r="F11" s="79" t="str">
        <f t="shared" si="1"/>
        <v xml:space="preserve"> </v>
      </c>
      <c r="G11" s="86" t="str">
        <f t="shared" si="2"/>
        <v xml:space="preserve"> </v>
      </c>
    </row>
    <row r="12" spans="1:9" ht="33" customHeight="1" x14ac:dyDescent="0.25">
      <c r="A12" s="83">
        <f t="shared" si="3"/>
        <v>5</v>
      </c>
      <c r="B12" s="136"/>
      <c r="C12" s="134" t="str">
        <f t="shared" si="0"/>
        <v xml:space="preserve"> </v>
      </c>
      <c r="D12" s="10"/>
      <c r="E12" s="124"/>
      <c r="F12" s="79" t="str">
        <f t="shared" si="1"/>
        <v xml:space="preserve"> </v>
      </c>
      <c r="G12" s="86" t="str">
        <f t="shared" si="2"/>
        <v xml:space="preserve"> </v>
      </c>
    </row>
    <row r="13" spans="1:9" ht="33" customHeight="1" x14ac:dyDescent="0.25">
      <c r="A13" s="83">
        <f t="shared" si="3"/>
        <v>6</v>
      </c>
      <c r="B13" s="136"/>
      <c r="C13" s="134" t="str">
        <f t="shared" si="0"/>
        <v xml:space="preserve"> </v>
      </c>
      <c r="D13" s="10"/>
      <c r="E13" s="124"/>
      <c r="F13" s="79" t="str">
        <f t="shared" si="1"/>
        <v xml:space="preserve"> </v>
      </c>
      <c r="G13" s="86" t="str">
        <f t="shared" si="2"/>
        <v xml:space="preserve"> </v>
      </c>
    </row>
    <row r="14" spans="1:9" ht="33" customHeight="1" x14ac:dyDescent="0.25">
      <c r="A14" s="83">
        <f t="shared" si="3"/>
        <v>7</v>
      </c>
      <c r="B14" s="136"/>
      <c r="C14" s="134" t="str">
        <f t="shared" si="0"/>
        <v xml:space="preserve"> </v>
      </c>
      <c r="D14" s="10"/>
      <c r="E14" s="124"/>
      <c r="F14" s="79" t="str">
        <f t="shared" si="1"/>
        <v xml:space="preserve"> </v>
      </c>
      <c r="G14" s="86" t="str">
        <f t="shared" si="2"/>
        <v xml:space="preserve"> </v>
      </c>
    </row>
    <row r="15" spans="1:9" ht="33" customHeight="1" x14ac:dyDescent="0.25">
      <c r="A15" s="83">
        <f t="shared" si="3"/>
        <v>8</v>
      </c>
      <c r="B15" s="136"/>
      <c r="C15" s="134" t="str">
        <f t="shared" si="0"/>
        <v xml:space="preserve"> </v>
      </c>
      <c r="D15" s="10"/>
      <c r="E15" s="124"/>
      <c r="F15" s="79" t="str">
        <f t="shared" si="1"/>
        <v xml:space="preserve"> </v>
      </c>
      <c r="G15" s="86" t="str">
        <f t="shared" si="2"/>
        <v xml:space="preserve"> </v>
      </c>
    </row>
    <row r="16" spans="1:9" ht="33" customHeight="1" x14ac:dyDescent="0.25">
      <c r="A16" s="83">
        <f t="shared" si="3"/>
        <v>9</v>
      </c>
      <c r="B16" s="136"/>
      <c r="C16" s="134" t="str">
        <f t="shared" si="0"/>
        <v xml:space="preserve"> </v>
      </c>
      <c r="D16" s="10"/>
      <c r="E16" s="124"/>
      <c r="F16" s="79" t="str">
        <f t="shared" si="1"/>
        <v xml:space="preserve"> </v>
      </c>
      <c r="G16" s="86" t="str">
        <f t="shared" si="2"/>
        <v xml:space="preserve"> </v>
      </c>
    </row>
    <row r="17" spans="1:7" ht="33" customHeight="1" x14ac:dyDescent="0.25">
      <c r="A17" s="83">
        <f t="shared" si="3"/>
        <v>10</v>
      </c>
      <c r="B17" s="136"/>
      <c r="C17" s="134" t="str">
        <f t="shared" si="0"/>
        <v xml:space="preserve"> </v>
      </c>
      <c r="D17" s="10"/>
      <c r="E17" s="124"/>
      <c r="F17" s="79" t="str">
        <f t="shared" si="1"/>
        <v xml:space="preserve"> </v>
      </c>
      <c r="G17" s="86" t="str">
        <f t="shared" si="2"/>
        <v xml:space="preserve"> </v>
      </c>
    </row>
    <row r="18" spans="1:7" ht="33" customHeight="1" x14ac:dyDescent="0.25">
      <c r="A18" s="83">
        <f t="shared" si="3"/>
        <v>11</v>
      </c>
      <c r="B18" s="136"/>
      <c r="C18" s="134" t="str">
        <f t="shared" si="0"/>
        <v xml:space="preserve"> </v>
      </c>
      <c r="D18" s="10"/>
      <c r="E18" s="124"/>
      <c r="F18" s="79" t="str">
        <f t="shared" si="1"/>
        <v xml:space="preserve"> </v>
      </c>
      <c r="G18" s="86" t="str">
        <f t="shared" si="2"/>
        <v xml:space="preserve"> </v>
      </c>
    </row>
    <row r="19" spans="1:7" ht="33" customHeight="1" x14ac:dyDescent="0.25">
      <c r="A19" s="83">
        <f t="shared" si="3"/>
        <v>12</v>
      </c>
      <c r="B19" s="136"/>
      <c r="C19" s="134" t="str">
        <f t="shared" si="0"/>
        <v xml:space="preserve"> </v>
      </c>
      <c r="D19" s="10"/>
      <c r="E19" s="124"/>
      <c r="F19" s="79" t="str">
        <f t="shared" si="1"/>
        <v xml:space="preserve"> </v>
      </c>
      <c r="G19" s="86" t="str">
        <f t="shared" si="2"/>
        <v xml:space="preserve"> </v>
      </c>
    </row>
    <row r="20" spans="1:7" ht="33" customHeight="1" x14ac:dyDescent="0.25">
      <c r="A20" s="83">
        <f t="shared" si="3"/>
        <v>13</v>
      </c>
      <c r="B20" s="136"/>
      <c r="C20" s="134" t="str">
        <f t="shared" si="0"/>
        <v xml:space="preserve"> </v>
      </c>
      <c r="D20" s="10"/>
      <c r="E20" s="124"/>
      <c r="F20" s="79" t="str">
        <f t="shared" si="1"/>
        <v xml:space="preserve"> </v>
      </c>
      <c r="G20" s="86" t="str">
        <f t="shared" si="2"/>
        <v xml:space="preserve"> </v>
      </c>
    </row>
    <row r="21" spans="1:7" ht="33" customHeight="1" x14ac:dyDescent="0.25">
      <c r="A21" s="83">
        <f t="shared" si="3"/>
        <v>14</v>
      </c>
      <c r="B21" s="136"/>
      <c r="C21" s="134" t="str">
        <f t="shared" si="0"/>
        <v xml:space="preserve"> </v>
      </c>
      <c r="D21" s="10"/>
      <c r="E21" s="124"/>
      <c r="F21" s="79" t="str">
        <f t="shared" si="1"/>
        <v xml:space="preserve"> </v>
      </c>
      <c r="G21" s="86" t="str">
        <f t="shared" si="2"/>
        <v xml:space="preserve"> </v>
      </c>
    </row>
    <row r="22" spans="1:7" ht="33" customHeight="1" x14ac:dyDescent="0.25">
      <c r="A22" s="83">
        <f t="shared" si="3"/>
        <v>15</v>
      </c>
      <c r="B22" s="137"/>
      <c r="C22" s="134" t="str">
        <f t="shared" si="0"/>
        <v xml:space="preserve"> </v>
      </c>
      <c r="D22" s="10"/>
      <c r="E22" s="124"/>
      <c r="F22" s="79" t="str">
        <f t="shared" si="1"/>
        <v xml:space="preserve"> </v>
      </c>
      <c r="G22" s="86" t="str">
        <f t="shared" si="2"/>
        <v xml:space="preserve"> </v>
      </c>
    </row>
    <row r="23" spans="1:7" ht="33" customHeight="1" x14ac:dyDescent="0.25">
      <c r="A23" s="83">
        <f t="shared" si="3"/>
        <v>16</v>
      </c>
      <c r="B23" s="138"/>
      <c r="C23" s="134" t="str">
        <f t="shared" si="0"/>
        <v xml:space="preserve"> </v>
      </c>
      <c r="D23" s="10"/>
      <c r="E23" s="124"/>
      <c r="F23" s="79" t="str">
        <f t="shared" si="1"/>
        <v xml:space="preserve"> </v>
      </c>
      <c r="G23" s="86" t="str">
        <f t="shared" si="2"/>
        <v xml:space="preserve"> </v>
      </c>
    </row>
    <row r="24" spans="1:7" ht="33" customHeight="1" x14ac:dyDescent="0.25">
      <c r="A24" s="83">
        <f t="shared" si="3"/>
        <v>17</v>
      </c>
      <c r="B24" s="138"/>
      <c r="C24" s="134" t="str">
        <f t="shared" si="0"/>
        <v xml:space="preserve"> </v>
      </c>
      <c r="D24" s="10"/>
      <c r="E24" s="124"/>
      <c r="F24" s="79" t="str">
        <f t="shared" si="1"/>
        <v xml:space="preserve"> </v>
      </c>
      <c r="G24" s="86" t="str">
        <f t="shared" si="2"/>
        <v xml:space="preserve"> </v>
      </c>
    </row>
    <row r="25" spans="1:7" ht="33" customHeight="1" x14ac:dyDescent="0.25">
      <c r="A25" s="83">
        <f t="shared" si="3"/>
        <v>18</v>
      </c>
      <c r="B25" s="138"/>
      <c r="C25" s="134" t="str">
        <f t="shared" si="0"/>
        <v xml:space="preserve"> </v>
      </c>
      <c r="D25" s="10"/>
      <c r="E25" s="124"/>
      <c r="F25" s="79" t="str">
        <f t="shared" si="1"/>
        <v xml:space="preserve"> </v>
      </c>
      <c r="G25" s="86" t="str">
        <f t="shared" si="2"/>
        <v xml:space="preserve"> </v>
      </c>
    </row>
    <row r="26" spans="1:7" ht="33" customHeight="1" x14ac:dyDescent="0.25">
      <c r="A26" s="83">
        <f t="shared" si="3"/>
        <v>19</v>
      </c>
      <c r="B26" s="136"/>
      <c r="C26" s="134" t="str">
        <f t="shared" si="0"/>
        <v xml:space="preserve"> </v>
      </c>
      <c r="D26" s="10"/>
      <c r="E26" s="124"/>
      <c r="F26" s="79" t="str">
        <f t="shared" si="1"/>
        <v xml:space="preserve"> </v>
      </c>
      <c r="G26" s="86" t="str">
        <f t="shared" si="2"/>
        <v xml:space="preserve"> </v>
      </c>
    </row>
    <row r="27" spans="1:7" ht="33" customHeight="1" x14ac:dyDescent="0.25">
      <c r="A27" s="83">
        <f t="shared" si="3"/>
        <v>20</v>
      </c>
      <c r="B27" s="136"/>
      <c r="C27" s="134" t="str">
        <f t="shared" si="0"/>
        <v xml:space="preserve"> </v>
      </c>
      <c r="D27" s="10"/>
      <c r="E27" s="124"/>
      <c r="F27" s="79" t="str">
        <f t="shared" si="1"/>
        <v xml:space="preserve"> </v>
      </c>
      <c r="G27" s="86" t="str">
        <f t="shared" si="2"/>
        <v xml:space="preserve"> </v>
      </c>
    </row>
    <row r="28" spans="1:7" ht="33" customHeight="1" x14ac:dyDescent="0.25">
      <c r="A28" s="83">
        <f t="shared" si="3"/>
        <v>21</v>
      </c>
      <c r="B28" s="136"/>
      <c r="C28" s="134" t="str">
        <f t="shared" si="0"/>
        <v xml:space="preserve"> </v>
      </c>
      <c r="D28" s="10"/>
      <c r="E28" s="124"/>
      <c r="F28" s="79" t="str">
        <f t="shared" si="1"/>
        <v xml:space="preserve"> </v>
      </c>
      <c r="G28" s="86" t="str">
        <f t="shared" si="2"/>
        <v xml:space="preserve"> </v>
      </c>
    </row>
    <row r="29" spans="1:7" ht="33" customHeight="1" x14ac:dyDescent="0.25">
      <c r="A29" s="83">
        <f t="shared" si="3"/>
        <v>22</v>
      </c>
      <c r="B29" s="138"/>
      <c r="C29" s="134" t="str">
        <f t="shared" si="0"/>
        <v xml:space="preserve"> </v>
      </c>
      <c r="D29" s="10"/>
      <c r="E29" s="124"/>
      <c r="F29" s="79" t="str">
        <f t="shared" si="1"/>
        <v xml:space="preserve"> </v>
      </c>
      <c r="G29" s="86" t="str">
        <f t="shared" si="2"/>
        <v xml:space="preserve"> </v>
      </c>
    </row>
    <row r="30" spans="1:7" ht="33" customHeight="1" x14ac:dyDescent="0.25">
      <c r="A30" s="83">
        <f t="shared" si="3"/>
        <v>23</v>
      </c>
      <c r="B30" s="138"/>
      <c r="C30" s="134" t="str">
        <f t="shared" si="0"/>
        <v xml:space="preserve"> </v>
      </c>
      <c r="D30" s="10"/>
      <c r="E30" s="124"/>
      <c r="F30" s="79" t="str">
        <f t="shared" si="1"/>
        <v xml:space="preserve"> </v>
      </c>
      <c r="G30" s="86" t="str">
        <f t="shared" si="2"/>
        <v xml:space="preserve"> </v>
      </c>
    </row>
    <row r="31" spans="1:7" ht="33" customHeight="1" x14ac:dyDescent="0.25">
      <c r="A31" s="83">
        <f t="shared" si="3"/>
        <v>24</v>
      </c>
      <c r="B31" s="138"/>
      <c r="C31" s="134" t="str">
        <f t="shared" si="0"/>
        <v xml:space="preserve"> </v>
      </c>
      <c r="D31" s="10"/>
      <c r="E31" s="124"/>
      <c r="F31" s="79" t="str">
        <f t="shared" si="1"/>
        <v xml:space="preserve"> </v>
      </c>
      <c r="G31" s="86" t="str">
        <f t="shared" si="2"/>
        <v xml:space="preserve"> </v>
      </c>
    </row>
    <row r="32" spans="1:7" ht="33" customHeight="1" x14ac:dyDescent="0.25">
      <c r="A32" s="83">
        <f t="shared" si="3"/>
        <v>25</v>
      </c>
      <c r="B32" s="138"/>
      <c r="C32" s="134" t="str">
        <f t="shared" si="0"/>
        <v xml:space="preserve"> </v>
      </c>
      <c r="D32" s="10"/>
      <c r="E32" s="124"/>
      <c r="F32" s="79" t="str">
        <f t="shared" si="1"/>
        <v xml:space="preserve"> </v>
      </c>
      <c r="G32" s="86" t="str">
        <f t="shared" si="2"/>
        <v xml:space="preserve"> </v>
      </c>
    </row>
    <row r="33" spans="1:7" ht="33" customHeight="1" x14ac:dyDescent="0.25">
      <c r="A33" s="83">
        <f t="shared" si="3"/>
        <v>26</v>
      </c>
      <c r="B33" s="138"/>
      <c r="C33" s="134" t="str">
        <f t="shared" si="0"/>
        <v xml:space="preserve"> </v>
      </c>
      <c r="D33" s="10"/>
      <c r="E33" s="124"/>
      <c r="F33" s="79" t="str">
        <f t="shared" si="1"/>
        <v xml:space="preserve"> </v>
      </c>
      <c r="G33" s="86" t="str">
        <f t="shared" si="2"/>
        <v xml:space="preserve"> </v>
      </c>
    </row>
    <row r="34" spans="1:7" ht="33" customHeight="1" x14ac:dyDescent="0.25">
      <c r="A34" s="83">
        <f t="shared" si="3"/>
        <v>27</v>
      </c>
      <c r="B34" s="138"/>
      <c r="C34" s="134" t="str">
        <f t="shared" si="0"/>
        <v xml:space="preserve"> </v>
      </c>
      <c r="D34" s="10"/>
      <c r="E34" s="124"/>
      <c r="F34" s="79" t="str">
        <f t="shared" si="1"/>
        <v xml:space="preserve"> </v>
      </c>
      <c r="G34" s="86" t="str">
        <f t="shared" si="2"/>
        <v xml:space="preserve"> </v>
      </c>
    </row>
    <row r="35" spans="1:7" ht="33" customHeight="1" x14ac:dyDescent="0.25">
      <c r="A35" s="83">
        <f t="shared" si="3"/>
        <v>28</v>
      </c>
      <c r="B35" s="138"/>
      <c r="C35" s="134" t="str">
        <f t="shared" si="0"/>
        <v xml:space="preserve"> </v>
      </c>
      <c r="D35" s="10"/>
      <c r="E35" s="124"/>
      <c r="F35" s="79" t="str">
        <f t="shared" si="1"/>
        <v xml:space="preserve"> </v>
      </c>
      <c r="G35" s="86" t="str">
        <f t="shared" si="2"/>
        <v xml:space="preserve"> </v>
      </c>
    </row>
    <row r="36" spans="1:7" ht="33" customHeight="1" x14ac:dyDescent="0.25">
      <c r="A36" s="83">
        <f t="shared" si="3"/>
        <v>29</v>
      </c>
      <c r="B36" s="138"/>
      <c r="C36" s="134" t="str">
        <f t="shared" si="0"/>
        <v xml:space="preserve"> </v>
      </c>
      <c r="D36" s="10"/>
      <c r="E36" s="124"/>
      <c r="F36" s="79" t="str">
        <f t="shared" si="1"/>
        <v xml:space="preserve"> </v>
      </c>
      <c r="G36" s="86" t="str">
        <f t="shared" si="2"/>
        <v xml:space="preserve"> </v>
      </c>
    </row>
    <row r="37" spans="1:7" ht="33" customHeight="1" x14ac:dyDescent="0.25">
      <c r="A37" s="83">
        <f t="shared" si="3"/>
        <v>30</v>
      </c>
      <c r="B37" s="138"/>
      <c r="C37" s="134" t="str">
        <f t="shared" si="0"/>
        <v xml:space="preserve"> </v>
      </c>
      <c r="D37" s="10"/>
      <c r="E37" s="124"/>
      <c r="F37" s="79" t="str">
        <f t="shared" si="1"/>
        <v xml:space="preserve"> </v>
      </c>
      <c r="G37" s="86" t="str">
        <f t="shared" si="2"/>
        <v xml:space="preserve"> </v>
      </c>
    </row>
    <row r="38" spans="1:7" ht="33" customHeight="1" x14ac:dyDescent="0.25">
      <c r="A38" s="83">
        <f t="shared" si="3"/>
        <v>31</v>
      </c>
      <c r="B38" s="138"/>
      <c r="C38" s="134" t="str">
        <f t="shared" si="0"/>
        <v xml:space="preserve"> </v>
      </c>
      <c r="D38" s="10"/>
      <c r="E38" s="124"/>
      <c r="F38" s="79" t="str">
        <f t="shared" ref="F38:F47" si="4">IF(B38=""," ",VLOOKUP(B38,KAT_DAPANWN,3,FALSE))</f>
        <v xml:space="preserve"> </v>
      </c>
      <c r="G38" s="86" t="str">
        <f t="shared" ref="G38:G47" si="5">IF(B38=""," ",E38*F38)</f>
        <v xml:space="preserve"> </v>
      </c>
    </row>
    <row r="39" spans="1:7" ht="33" customHeight="1" x14ac:dyDescent="0.25">
      <c r="A39" s="83">
        <f t="shared" si="3"/>
        <v>32</v>
      </c>
      <c r="B39" s="137"/>
      <c r="C39" s="134" t="str">
        <f t="shared" si="0"/>
        <v xml:space="preserve"> </v>
      </c>
      <c r="D39" s="10"/>
      <c r="E39" s="124"/>
      <c r="F39" s="79" t="str">
        <f t="shared" si="4"/>
        <v xml:space="preserve"> </v>
      </c>
      <c r="G39" s="86" t="str">
        <f t="shared" si="5"/>
        <v xml:space="preserve"> </v>
      </c>
    </row>
    <row r="40" spans="1:7" ht="33" customHeight="1" x14ac:dyDescent="0.25">
      <c r="A40" s="83">
        <f t="shared" si="3"/>
        <v>33</v>
      </c>
      <c r="B40" s="137"/>
      <c r="C40" s="134" t="str">
        <f t="shared" si="0"/>
        <v xml:space="preserve"> </v>
      </c>
      <c r="D40" s="10"/>
      <c r="E40" s="124"/>
      <c r="F40" s="79" t="str">
        <f t="shared" si="4"/>
        <v xml:space="preserve"> </v>
      </c>
      <c r="G40" s="86" t="str">
        <f t="shared" si="5"/>
        <v xml:space="preserve"> </v>
      </c>
    </row>
    <row r="41" spans="1:7" ht="33" customHeight="1" x14ac:dyDescent="0.25">
      <c r="A41" s="83">
        <f t="shared" si="3"/>
        <v>34</v>
      </c>
      <c r="B41" s="137"/>
      <c r="C41" s="134" t="str">
        <f t="shared" si="0"/>
        <v xml:space="preserve"> </v>
      </c>
      <c r="D41" s="10"/>
      <c r="E41" s="124"/>
      <c r="F41" s="79" t="str">
        <f t="shared" si="4"/>
        <v xml:space="preserve"> </v>
      </c>
      <c r="G41" s="86" t="str">
        <f t="shared" si="5"/>
        <v xml:space="preserve"> </v>
      </c>
    </row>
    <row r="42" spans="1:7" ht="33" customHeight="1" x14ac:dyDescent="0.25">
      <c r="A42" s="83">
        <f t="shared" si="3"/>
        <v>35</v>
      </c>
      <c r="B42" s="138"/>
      <c r="C42" s="134" t="str">
        <f t="shared" si="0"/>
        <v xml:space="preserve"> </v>
      </c>
      <c r="D42" s="10"/>
      <c r="E42" s="124"/>
      <c r="F42" s="79" t="str">
        <f t="shared" si="4"/>
        <v xml:space="preserve"> </v>
      </c>
      <c r="G42" s="86" t="str">
        <f t="shared" si="5"/>
        <v xml:space="preserve"> </v>
      </c>
    </row>
    <row r="43" spans="1:7" ht="33" customHeight="1" x14ac:dyDescent="0.25">
      <c r="A43" s="83">
        <f t="shared" si="3"/>
        <v>36</v>
      </c>
      <c r="B43" s="138"/>
      <c r="C43" s="134" t="str">
        <f t="shared" si="0"/>
        <v xml:space="preserve"> </v>
      </c>
      <c r="D43" s="10"/>
      <c r="E43" s="124"/>
      <c r="F43" s="79" t="str">
        <f t="shared" si="4"/>
        <v xml:space="preserve"> </v>
      </c>
      <c r="G43" s="86" t="str">
        <f t="shared" si="5"/>
        <v xml:space="preserve"> </v>
      </c>
    </row>
    <row r="44" spans="1:7" ht="33" customHeight="1" x14ac:dyDescent="0.25">
      <c r="A44" s="83">
        <f t="shared" si="3"/>
        <v>37</v>
      </c>
      <c r="B44" s="137"/>
      <c r="C44" s="134" t="str">
        <f t="shared" si="0"/>
        <v xml:space="preserve"> </v>
      </c>
      <c r="D44" s="10"/>
      <c r="E44" s="124"/>
      <c r="F44" s="79" t="str">
        <f t="shared" si="4"/>
        <v xml:space="preserve"> </v>
      </c>
      <c r="G44" s="86" t="str">
        <f t="shared" si="5"/>
        <v xml:space="preserve"> </v>
      </c>
    </row>
    <row r="45" spans="1:7" ht="33" customHeight="1" x14ac:dyDescent="0.25">
      <c r="A45" s="83">
        <f t="shared" si="3"/>
        <v>38</v>
      </c>
      <c r="B45" s="137"/>
      <c r="C45" s="134" t="str">
        <f t="shared" si="0"/>
        <v xml:space="preserve"> </v>
      </c>
      <c r="D45" s="10"/>
      <c r="E45" s="124"/>
      <c r="F45" s="79" t="str">
        <f t="shared" si="4"/>
        <v xml:space="preserve"> </v>
      </c>
      <c r="G45" s="86" t="str">
        <f t="shared" si="5"/>
        <v xml:space="preserve"> </v>
      </c>
    </row>
    <row r="46" spans="1:7" ht="33" customHeight="1" x14ac:dyDescent="0.25">
      <c r="A46" s="83">
        <f t="shared" si="3"/>
        <v>39</v>
      </c>
      <c r="B46" s="137"/>
      <c r="C46" s="134" t="str">
        <f t="shared" si="0"/>
        <v xml:space="preserve"> </v>
      </c>
      <c r="D46" s="10"/>
      <c r="E46" s="124"/>
      <c r="F46" s="79" t="str">
        <f t="shared" si="4"/>
        <v xml:space="preserve"> </v>
      </c>
      <c r="G46" s="86" t="str">
        <f t="shared" si="5"/>
        <v xml:space="preserve"> </v>
      </c>
    </row>
    <row r="47" spans="1:7" ht="33" customHeight="1" x14ac:dyDescent="0.25">
      <c r="A47" s="83">
        <f t="shared" si="3"/>
        <v>40</v>
      </c>
      <c r="B47" s="137"/>
      <c r="C47" s="134" t="str">
        <f t="shared" si="0"/>
        <v xml:space="preserve"> </v>
      </c>
      <c r="D47" s="10"/>
      <c r="E47" s="124"/>
      <c r="F47" s="79" t="str">
        <f t="shared" si="4"/>
        <v xml:space="preserve"> </v>
      </c>
      <c r="G47" s="86" t="str">
        <f t="shared" si="5"/>
        <v xml:space="preserve"> </v>
      </c>
    </row>
    <row r="48" spans="1:7" ht="33" customHeight="1" x14ac:dyDescent="0.25">
      <c r="A48" s="83">
        <f t="shared" si="3"/>
        <v>41</v>
      </c>
      <c r="B48" s="137"/>
      <c r="C48" s="134" t="str">
        <f t="shared" si="0"/>
        <v xml:space="preserve"> </v>
      </c>
      <c r="D48" s="10"/>
      <c r="E48" s="124"/>
      <c r="F48" s="79" t="str">
        <f t="shared" si="1"/>
        <v xml:space="preserve"> </v>
      </c>
      <c r="G48" s="86" t="str">
        <f t="shared" si="2"/>
        <v xml:space="preserve"> </v>
      </c>
    </row>
    <row r="49" spans="1:7" ht="33" customHeight="1" x14ac:dyDescent="0.25">
      <c r="A49" s="83">
        <f t="shared" si="3"/>
        <v>42</v>
      </c>
      <c r="B49" s="83"/>
      <c r="C49" s="84" t="str">
        <f t="shared" ref="C49:C57" si="6">IF(B49=""," ",VLOOKUP(B49,KAT_DAPANWN,2,FALSE))</f>
        <v xml:space="preserve"> </v>
      </c>
      <c r="D49" s="10"/>
      <c r="E49" s="124"/>
      <c r="F49" s="79" t="str">
        <f t="shared" si="1"/>
        <v xml:space="preserve"> </v>
      </c>
      <c r="G49" s="86" t="str">
        <f t="shared" si="2"/>
        <v xml:space="preserve"> </v>
      </c>
    </row>
    <row r="50" spans="1:7" ht="33" customHeight="1" x14ac:dyDescent="0.25">
      <c r="A50" s="83">
        <f t="shared" si="3"/>
        <v>43</v>
      </c>
      <c r="B50" s="83"/>
      <c r="C50" s="84" t="str">
        <f t="shared" si="6"/>
        <v xml:space="preserve"> </v>
      </c>
      <c r="D50" s="10"/>
      <c r="E50" s="124"/>
      <c r="F50" s="79" t="str">
        <f t="shared" si="1"/>
        <v xml:space="preserve"> </v>
      </c>
      <c r="G50" s="86" t="str">
        <f t="shared" si="2"/>
        <v xml:space="preserve"> </v>
      </c>
    </row>
    <row r="51" spans="1:7" ht="33" customHeight="1" x14ac:dyDescent="0.25">
      <c r="A51" s="83">
        <f t="shared" si="3"/>
        <v>44</v>
      </c>
      <c r="B51" s="83"/>
      <c r="C51" s="84" t="str">
        <f t="shared" si="6"/>
        <v xml:space="preserve"> </v>
      </c>
      <c r="D51" s="10"/>
      <c r="E51" s="124"/>
      <c r="F51" s="79" t="str">
        <f t="shared" si="1"/>
        <v xml:space="preserve"> </v>
      </c>
      <c r="G51" s="86" t="str">
        <f t="shared" si="2"/>
        <v xml:space="preserve"> </v>
      </c>
    </row>
    <row r="52" spans="1:7" ht="33" customHeight="1" x14ac:dyDescent="0.25">
      <c r="A52" s="83">
        <f t="shared" si="3"/>
        <v>45</v>
      </c>
      <c r="B52" s="83"/>
      <c r="C52" s="84" t="str">
        <f t="shared" si="6"/>
        <v xml:space="preserve"> </v>
      </c>
      <c r="D52" s="10"/>
      <c r="E52" s="124"/>
      <c r="F52" s="79" t="str">
        <f t="shared" si="1"/>
        <v xml:space="preserve"> </v>
      </c>
      <c r="G52" s="86" t="str">
        <f t="shared" si="2"/>
        <v xml:space="preserve"> </v>
      </c>
    </row>
    <row r="53" spans="1:7" ht="33" customHeight="1" x14ac:dyDescent="0.25">
      <c r="A53" s="83">
        <f t="shared" si="3"/>
        <v>46</v>
      </c>
      <c r="B53" s="83"/>
      <c r="C53" s="84" t="str">
        <f t="shared" si="6"/>
        <v xml:space="preserve"> </v>
      </c>
      <c r="D53" s="10"/>
      <c r="E53" s="124"/>
      <c r="F53" s="79" t="str">
        <f t="shared" si="1"/>
        <v xml:space="preserve"> </v>
      </c>
      <c r="G53" s="86" t="str">
        <f t="shared" si="2"/>
        <v xml:space="preserve"> </v>
      </c>
    </row>
    <row r="54" spans="1:7" ht="33" customHeight="1" x14ac:dyDescent="0.25">
      <c r="A54" s="83">
        <f t="shared" si="3"/>
        <v>47</v>
      </c>
      <c r="B54" s="83"/>
      <c r="C54" s="84" t="str">
        <f t="shared" si="6"/>
        <v xml:space="preserve"> </v>
      </c>
      <c r="D54" s="10"/>
      <c r="E54" s="124"/>
      <c r="F54" s="79" t="str">
        <f t="shared" si="1"/>
        <v xml:space="preserve"> </v>
      </c>
      <c r="G54" s="86" t="str">
        <f t="shared" si="2"/>
        <v xml:space="preserve"> </v>
      </c>
    </row>
    <row r="55" spans="1:7" ht="33" customHeight="1" x14ac:dyDescent="0.25">
      <c r="A55" s="83">
        <f t="shared" si="3"/>
        <v>48</v>
      </c>
      <c r="B55" s="83"/>
      <c r="C55" s="84" t="str">
        <f t="shared" si="6"/>
        <v xml:space="preserve"> </v>
      </c>
      <c r="D55" s="10"/>
      <c r="E55" s="124"/>
      <c r="F55" s="79" t="str">
        <f t="shared" si="1"/>
        <v xml:space="preserve"> </v>
      </c>
      <c r="G55" s="86" t="str">
        <f t="shared" si="2"/>
        <v xml:space="preserve"> </v>
      </c>
    </row>
    <row r="56" spans="1:7" ht="33" customHeight="1" x14ac:dyDescent="0.25">
      <c r="A56" s="83">
        <f t="shared" si="3"/>
        <v>49</v>
      </c>
      <c r="B56" s="83"/>
      <c r="C56" s="84" t="str">
        <f t="shared" si="6"/>
        <v xml:space="preserve"> </v>
      </c>
      <c r="D56" s="10"/>
      <c r="E56" s="85"/>
      <c r="F56" s="79" t="str">
        <f t="shared" si="1"/>
        <v xml:space="preserve"> </v>
      </c>
      <c r="G56" s="86" t="str">
        <f t="shared" si="2"/>
        <v xml:space="preserve"> </v>
      </c>
    </row>
    <row r="57" spans="1:7" ht="33" customHeight="1" x14ac:dyDescent="0.25">
      <c r="A57" s="83">
        <f t="shared" si="3"/>
        <v>50</v>
      </c>
      <c r="B57" s="83"/>
      <c r="C57" s="84" t="str">
        <f t="shared" si="6"/>
        <v xml:space="preserve"> </v>
      </c>
      <c r="D57" s="10"/>
      <c r="E57" s="85"/>
      <c r="F57" s="79" t="str">
        <f t="shared" si="1"/>
        <v xml:space="preserve"> </v>
      </c>
      <c r="G57" s="86" t="str">
        <f t="shared" si="2"/>
        <v xml:space="preserve"> </v>
      </c>
    </row>
    <row r="58" spans="1:7" x14ac:dyDescent="0.25">
      <c r="A58" s="88"/>
      <c r="B58" s="89"/>
      <c r="C58" s="90"/>
      <c r="D58" s="23"/>
      <c r="E58" s="91"/>
      <c r="F58" s="80"/>
      <c r="G58" s="92"/>
    </row>
    <row r="59" spans="1:7" x14ac:dyDescent="0.25">
      <c r="A59" s="93"/>
      <c r="D59" s="95" t="s">
        <v>15</v>
      </c>
      <c r="E59" s="96">
        <f>SUBTOTAL(9,E8:E57)</f>
        <v>0</v>
      </c>
      <c r="F59" s="96"/>
      <c r="G59" s="96">
        <f t="shared" ref="F59:G59" si="7">SUBTOTAL(9,G8:G57)</f>
        <v>0</v>
      </c>
    </row>
    <row r="60" spans="1:7" ht="35.25" customHeight="1" x14ac:dyDescent="0.25">
      <c r="A60" s="139" t="s">
        <v>14</v>
      </c>
      <c r="B60" s="139"/>
      <c r="C60" s="139"/>
      <c r="D60" s="139"/>
      <c r="E60" s="139"/>
      <c r="F60" s="139"/>
      <c r="G60" s="139"/>
    </row>
    <row r="61" spans="1:7" x14ac:dyDescent="0.25">
      <c r="A61" s="93"/>
    </row>
    <row r="62" spans="1:7" x14ac:dyDescent="0.25">
      <c r="A62" s="93"/>
    </row>
    <row r="63" spans="1:7" x14ac:dyDescent="0.25">
      <c r="A63" s="93"/>
    </row>
    <row r="64" spans="1:7" x14ac:dyDescent="0.25">
      <c r="A64" s="93"/>
    </row>
    <row r="65" spans="1:1" x14ac:dyDescent="0.25">
      <c r="A65" s="93"/>
    </row>
    <row r="66" spans="1:1" x14ac:dyDescent="0.25">
      <c r="A66" s="93"/>
    </row>
    <row r="67" spans="1:1" x14ac:dyDescent="0.25">
      <c r="A67" s="93"/>
    </row>
    <row r="68" spans="1:1" x14ac:dyDescent="0.25">
      <c r="A68" s="93"/>
    </row>
    <row r="69" spans="1:1" x14ac:dyDescent="0.25">
      <c r="A69" s="93"/>
    </row>
    <row r="70" spans="1:1" x14ac:dyDescent="0.25">
      <c r="A70" s="93"/>
    </row>
    <row r="71" spans="1:1" x14ac:dyDescent="0.25">
      <c r="A71" s="93"/>
    </row>
    <row r="72" spans="1:1" x14ac:dyDescent="0.25">
      <c r="A72" s="93"/>
    </row>
    <row r="73" spans="1:1" x14ac:dyDescent="0.25">
      <c r="A73" s="93"/>
    </row>
    <row r="74" spans="1:1" x14ac:dyDescent="0.25">
      <c r="A74" s="93"/>
    </row>
  </sheetData>
  <sheetProtection formatCells="0" formatColumns="0" formatRows="0" autoFilter="0" pivotTables="0"/>
  <autoFilter ref="A7:G37"/>
  <mergeCells count="8">
    <mergeCell ref="A60:G60"/>
    <mergeCell ref="A5:B5"/>
    <mergeCell ref="C4:E4"/>
    <mergeCell ref="C5:E5"/>
    <mergeCell ref="A1:G1"/>
    <mergeCell ref="A3:G3"/>
    <mergeCell ref="A4:B4"/>
    <mergeCell ref="C2:E2"/>
  </mergeCells>
  <conditionalFormatting sqref="E59:G59">
    <cfRule type="cellIs" dxfId="72" priority="3" operator="greaterThan">
      <formula>300000</formula>
    </cfRule>
  </conditionalFormatting>
  <dataValidations count="3">
    <dataValidation type="list" allowBlank="1" showInputMessage="1" showErrorMessage="1" prompt="Επιλέξατε κωδικό κατηγορίας δαπάνης" sqref="B58">
      <formula1>DPNS</formula1>
    </dataValidation>
    <dataValidation type="list" allowBlank="1" showInputMessage="1" showErrorMessage="1" prompt="Επιλέξατε κωδικό κατηγορίας δαπάνης" sqref="B8:B57">
      <formula1>DAPCODES</formula1>
    </dataValidation>
    <dataValidation type="decimal" allowBlank="1" showInputMessage="1" showErrorMessage="1" sqref="E8:E57">
      <formula1>0</formula1>
      <formula2>300000</formula2>
    </dataValidation>
  </dataValidations>
  <pageMargins left="0.7" right="0.7" top="0.75" bottom="0.75" header="0.3" footer="0.3"/>
  <pageSetup paperSize="9" scale="79" orientation="landscape" horizontalDpi="4294967295" verticalDpi="4294967295" r:id="rId1"/>
  <ignoredErrors>
    <ignoredError sqref="A9:A29 A30:A3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2"/>
  <dimension ref="A1:H49"/>
  <sheetViews>
    <sheetView workbookViewId="0">
      <pane ySplit="1" topLeftCell="A31" activePane="bottomLeft" state="frozen"/>
      <selection pane="bottomLeft" activeCell="D1" sqref="D1"/>
    </sheetView>
  </sheetViews>
  <sheetFormatPr defaultRowHeight="15" x14ac:dyDescent="0.25"/>
  <cols>
    <col min="1" max="1" width="19.42578125" style="1" bestFit="1" customWidth="1"/>
    <col min="2" max="2" width="14.85546875" style="1" bestFit="1" customWidth="1"/>
    <col min="3" max="3" width="11.28515625" style="45" customWidth="1"/>
    <col min="4" max="4" width="12.140625" style="2" customWidth="1"/>
    <col min="5" max="5" width="15.7109375" style="7" customWidth="1"/>
    <col min="6" max="6" width="9.7109375" style="8" customWidth="1"/>
    <col min="7" max="7" width="14.42578125" style="14" customWidth="1"/>
    <col min="8" max="8" width="27" style="3" bestFit="1" customWidth="1"/>
    <col min="9" max="16384" width="9.140625" style="1"/>
  </cols>
  <sheetData>
    <row r="1" spans="1:8" s="5" customFormat="1" ht="75.75" thickBot="1" x14ac:dyDescent="0.3">
      <c r="A1" s="58" t="s">
        <v>4</v>
      </c>
      <c r="B1" s="42" t="s">
        <v>11</v>
      </c>
      <c r="C1" s="114" t="s">
        <v>12</v>
      </c>
      <c r="D1" s="121" t="s">
        <v>116</v>
      </c>
      <c r="E1" s="111" t="s">
        <v>68</v>
      </c>
      <c r="F1" s="100" t="s">
        <v>67</v>
      </c>
      <c r="G1" s="100" t="s">
        <v>66</v>
      </c>
      <c r="H1" s="101" t="s">
        <v>69</v>
      </c>
    </row>
    <row r="2" spans="1:8" x14ac:dyDescent="0.25">
      <c r="A2" s="60" t="s">
        <v>98</v>
      </c>
      <c r="B2" s="17">
        <f>SUMIF('ΠΡΟΥΠΟΛΟΓΙΣΜΟΣ ΠΡΟΤΑΣΗΣ'!B8:B57,A2,'ΠΡΟΥΠΟΛΟΓΙΣΜΟΣ ΠΡΟΤΑΣΗΣ'!E8:E57)</f>
        <v>0</v>
      </c>
      <c r="C2" s="180" t="e">
        <f>SUM(B2:B6)/SYNOLO</f>
        <v>#DIV/0!</v>
      </c>
      <c r="D2" s="167">
        <f>SUM(B2:B6)</f>
        <v>0</v>
      </c>
      <c r="E2" s="154"/>
      <c r="F2" s="26"/>
      <c r="G2" s="157">
        <v>20000</v>
      </c>
      <c r="H2" s="62"/>
    </row>
    <row r="3" spans="1:8" x14ac:dyDescent="0.25">
      <c r="A3" s="52" t="s">
        <v>99</v>
      </c>
      <c r="B3" s="6">
        <f>SUMIF('ΠΡΟΥΠΟΛΟΓΙΣΜΟΣ ΠΡΟΤΑΣΗΣ'!B8:B57,A3,'ΠΡΟΥΠΟΛΟΓΙΣΜΟΣ ΠΡΟΤΑΣΗΣ'!E8:E57)</f>
        <v>0</v>
      </c>
      <c r="C3" s="181"/>
      <c r="D3" s="168"/>
      <c r="E3" s="155"/>
      <c r="F3" s="27"/>
      <c r="G3" s="158"/>
      <c r="H3" s="63"/>
    </row>
    <row r="4" spans="1:8" x14ac:dyDescent="0.25">
      <c r="A4" s="52" t="s">
        <v>100</v>
      </c>
      <c r="B4" s="6">
        <f>SUMIF('ΠΡΟΥΠΟΛΟΓΙΣΜΟΣ ΠΡΟΤΑΣΗΣ'!B8:B57,A4,'ΠΡΟΥΠΟΛΟΓΙΣΜΟΣ ΠΡΟΤΑΣΗΣ'!E8:E57)</f>
        <v>0</v>
      </c>
      <c r="C4" s="181"/>
      <c r="D4" s="168"/>
      <c r="E4" s="155"/>
      <c r="F4" s="27"/>
      <c r="G4" s="158"/>
      <c r="H4" s="63"/>
    </row>
    <row r="5" spans="1:8" x14ac:dyDescent="0.25">
      <c r="A5" s="52" t="s">
        <v>101</v>
      </c>
      <c r="B5" s="6">
        <f>SUMIF('ΠΡΟΥΠΟΛΟΓΙΣΜΟΣ ΠΡΟΤΑΣΗΣ'!B8:B57,A5,'ΠΡΟΥΠΟΛΟΓΙΣΜΟΣ ΠΡΟΤΑΣΗΣ'!E8:E57)</f>
        <v>0</v>
      </c>
      <c r="C5" s="181"/>
      <c r="D5" s="168"/>
      <c r="E5" s="155"/>
      <c r="F5" s="27"/>
      <c r="G5" s="158"/>
      <c r="H5" s="63"/>
    </row>
    <row r="6" spans="1:8" ht="15.75" thickBot="1" x14ac:dyDescent="0.3">
      <c r="A6" s="25" t="s">
        <v>102</v>
      </c>
      <c r="B6" s="16">
        <f>SUMIF('ΠΡΟΥΠΟΛΟΓΙΣΜΟΣ ΠΡΟΤΑΣΗΣ'!B8:B57,A6,'ΠΡΟΥΠΟΛΟΓΙΣΜΟΣ ΠΡΟΤΑΣΗΣ'!E8:E57)</f>
        <v>0</v>
      </c>
      <c r="C6" s="182"/>
      <c r="D6" s="169"/>
      <c r="E6" s="156"/>
      <c r="F6" s="32"/>
      <c r="G6" s="159"/>
      <c r="H6" s="65"/>
    </row>
    <row r="7" spans="1:8" x14ac:dyDescent="0.25">
      <c r="A7" s="60" t="s">
        <v>103</v>
      </c>
      <c r="B7" s="17">
        <f>SUMIF('ΠΡΟΥΠΟΛΟΓΙΣΜΟΣ ΠΡΟΤΑΣΗΣ'!B8:B57,A7,'ΠΡΟΥΠΟΛΟΓΙΣΜΟΣ ΠΡΟΤΑΣΗΣ'!E8:E57)</f>
        <v>0</v>
      </c>
      <c r="C7" s="170" t="e">
        <f>SUM(B7:B16)/SYNOLO</f>
        <v>#DIV/0!</v>
      </c>
      <c r="D7" s="183">
        <f>SUM(B7:B16)</f>
        <v>0</v>
      </c>
      <c r="E7" s="154"/>
      <c r="F7" s="26"/>
      <c r="G7" s="43"/>
      <c r="H7" s="62"/>
    </row>
    <row r="8" spans="1:8" x14ac:dyDescent="0.25">
      <c r="A8" s="52" t="s">
        <v>104</v>
      </c>
      <c r="B8" s="6">
        <f>SUMIF('ΠΡΟΥΠΟΛΟΓΙΣΜΟΣ ΠΡΟΤΑΣΗΣ'!B8:B57,A8,'ΠΡΟΥΠΟΛΟΓΙΣΜΟΣ ΠΡΟΤΑΣΗΣ'!E8:E57)</f>
        <v>0</v>
      </c>
      <c r="C8" s="171"/>
      <c r="D8" s="184"/>
      <c r="E8" s="155"/>
      <c r="F8" s="27">
        <v>20000</v>
      </c>
      <c r="G8" s="41"/>
      <c r="H8" s="63"/>
    </row>
    <row r="9" spans="1:8" x14ac:dyDescent="0.25">
      <c r="A9" s="52" t="s">
        <v>105</v>
      </c>
      <c r="B9" s="6">
        <f>SUMIF('ΠΡΟΥΠΟΛΟΓΙΣΜΟΣ ΠΡΟΤΑΣΗΣ'!B8:B57,A9,'ΠΡΟΥΠΟΛΟΓΙΣΜΟΣ ΠΡΟΤΑΣΗΣ'!E8:E57)</f>
        <v>0</v>
      </c>
      <c r="C9" s="171"/>
      <c r="D9" s="184"/>
      <c r="E9" s="155"/>
      <c r="F9" s="27"/>
      <c r="G9" s="41"/>
      <c r="H9" s="63"/>
    </row>
    <row r="10" spans="1:8" x14ac:dyDescent="0.25">
      <c r="A10" s="52" t="s">
        <v>106</v>
      </c>
      <c r="B10" s="6">
        <f>SUMIF('ΠΡΟΥΠΟΛΟΓΙΣΜΟΣ ΠΡΟΤΑΣΗΣ'!B8:B57,A10,'ΠΡΟΥΠΟΛΟΓΙΣΜΟΣ ΠΡΟΤΑΣΗΣ'!E8:E57)</f>
        <v>0</v>
      </c>
      <c r="C10" s="171"/>
      <c r="D10" s="184"/>
      <c r="E10" s="155"/>
      <c r="F10" s="27"/>
      <c r="G10" s="41"/>
      <c r="H10" s="63"/>
    </row>
    <row r="11" spans="1:8" x14ac:dyDescent="0.25">
      <c r="A11" s="52" t="s">
        <v>107</v>
      </c>
      <c r="B11" s="6">
        <f>SUMIF('ΠΡΟΥΠΟΛΟΓΙΣΜΟΣ ΠΡΟΤΑΣΗΣ'!B8:B57,A11,'ΠΡΟΥΠΟΛΟΓΙΣΜΟΣ ΠΡΟΤΑΣΗΣ'!E8:E57)</f>
        <v>0</v>
      </c>
      <c r="C11" s="171"/>
      <c r="D11" s="184"/>
      <c r="E11" s="155"/>
      <c r="F11" s="27"/>
      <c r="G11" s="41"/>
      <c r="H11" s="63"/>
    </row>
    <row r="12" spans="1:8" x14ac:dyDescent="0.25">
      <c r="A12" s="52" t="s">
        <v>108</v>
      </c>
      <c r="B12" s="6">
        <f>SUMIF('ΠΡΟΥΠΟΛΟΓΙΣΜΟΣ ΠΡΟΤΑΣΗΣ'!B8:B57,A12,'ΠΡΟΥΠΟΛΟΓΙΣΜΟΣ ΠΡΟΤΑΣΗΣ'!E8:E57)</f>
        <v>0</v>
      </c>
      <c r="C12" s="171"/>
      <c r="D12" s="184"/>
      <c r="E12" s="155"/>
      <c r="F12" s="27"/>
      <c r="G12" s="41"/>
      <c r="H12" s="63"/>
    </row>
    <row r="13" spans="1:8" x14ac:dyDescent="0.25">
      <c r="A13" s="52" t="s">
        <v>109</v>
      </c>
      <c r="B13" s="6">
        <f>SUMIF('ΠΡΟΥΠΟΛΟΓΙΣΜΟΣ ΠΡΟΤΑΣΗΣ'!B8:B57,A13,'ΠΡΟΥΠΟΛΟΓΙΣΜΟΣ ΠΡΟΤΑΣΗΣ'!E8:E57)</f>
        <v>0</v>
      </c>
      <c r="C13" s="171"/>
      <c r="D13" s="184"/>
      <c r="E13" s="155"/>
      <c r="F13" s="27"/>
      <c r="G13" s="41"/>
      <c r="H13" s="63"/>
    </row>
    <row r="14" spans="1:8" x14ac:dyDescent="0.25">
      <c r="A14" s="52" t="s">
        <v>110</v>
      </c>
      <c r="B14" s="6">
        <f>SUMIF('ΠΡΟΥΠΟΛΟΓΙΣΜΟΣ ΠΡΟΤΑΣΗΣ'!B8:B57,A14,'ΠΡΟΥΠΟΛΟΓΙΣΜΟΣ ΠΡΟΤΑΣΗΣ'!E8:E57)</f>
        <v>0</v>
      </c>
      <c r="C14" s="171"/>
      <c r="D14" s="184"/>
      <c r="E14" s="155"/>
      <c r="F14" s="27">
        <v>15000</v>
      </c>
      <c r="G14" s="41"/>
      <c r="H14" s="63"/>
    </row>
    <row r="15" spans="1:8" x14ac:dyDescent="0.25">
      <c r="A15" s="52" t="s">
        <v>111</v>
      </c>
      <c r="B15" s="6">
        <f>SUMIF('ΠΡΟΥΠΟΛΟΓΙΣΜΟΣ ΠΡΟΤΑΣΗΣ'!B8:B57,A15,'ΠΡΟΥΠΟΛΟΓΙΣΜΟΣ ΠΡΟΤΑΣΗΣ'!E8:E57)</f>
        <v>0</v>
      </c>
      <c r="C15" s="171"/>
      <c r="D15" s="184"/>
      <c r="E15" s="155"/>
      <c r="F15" s="27"/>
      <c r="G15" s="33"/>
      <c r="H15" s="63"/>
    </row>
    <row r="16" spans="1:8" ht="15.75" thickBot="1" x14ac:dyDescent="0.3">
      <c r="A16" s="66" t="s">
        <v>78</v>
      </c>
      <c r="B16" s="16">
        <f>SUMIF('ΠΡΟΥΠΟΛΟΓΙΣΜΟΣ ΠΡΟΤΑΣΗΣ'!B8:B57,A16,'ΠΡΟΥΠΟΛΟΓΙΣΜΟΣ ΠΡΟΤΑΣΗΣ'!E8:E57)</f>
        <v>0</v>
      </c>
      <c r="C16" s="172"/>
      <c r="D16" s="185"/>
      <c r="E16" s="156"/>
      <c r="F16" s="32">
        <v>3000</v>
      </c>
      <c r="G16" s="28"/>
      <c r="H16" s="65"/>
    </row>
    <row r="17" spans="1:8" x14ac:dyDescent="0.25">
      <c r="A17" s="67" t="s">
        <v>9</v>
      </c>
      <c r="B17" s="17">
        <f>SUMIF('ΠΡΟΥΠΟΛΟΓΙΣΜΟΣ ΠΡΟΤΑΣΗΣ'!B8:B57,A17,'ΠΡΟΥΠΟΛΟΓΙΣΜΟΣ ΠΡΟΤΑΣΗΣ'!E8:E57)</f>
        <v>0</v>
      </c>
      <c r="C17" s="118"/>
      <c r="D17" s="183">
        <f>SUM(B17:B19)</f>
        <v>0</v>
      </c>
      <c r="E17" s="24"/>
      <c r="F17" s="26"/>
      <c r="G17" s="29"/>
      <c r="H17" s="68" t="s">
        <v>89</v>
      </c>
    </row>
    <row r="18" spans="1:8" x14ac:dyDescent="0.25">
      <c r="A18" s="55" t="s">
        <v>10</v>
      </c>
      <c r="B18" s="50">
        <f>SUMIF('ΠΡΟΥΠΟΛΟΓΙΣΜΟΣ ΠΡΟΤΑΣΗΣ'!B8:B57,A18,'ΠΡΟΥΠΟΛΟΓΙΣΜΟΣ ΠΡΟΤΑΣΗΣ'!E8:E57)</f>
        <v>0</v>
      </c>
      <c r="C18" s="119" t="e">
        <f>B18/SYNOLO</f>
        <v>#DIV/0!</v>
      </c>
      <c r="D18" s="186"/>
      <c r="E18" s="104">
        <v>0.25</v>
      </c>
      <c r="F18" s="27">
        <v>15000</v>
      </c>
      <c r="G18" s="33"/>
      <c r="H18" s="63" t="s">
        <v>90</v>
      </c>
    </row>
    <row r="19" spans="1:8" ht="15.75" thickBot="1" x14ac:dyDescent="0.3">
      <c r="A19" s="69" t="s">
        <v>43</v>
      </c>
      <c r="B19" s="51">
        <f>SUMIF('ΠΡΟΥΠΟΛΟΓΙΣΜΟΣ ΠΡΟΤΑΣΗΣ'!B8:B57,A19,'ΠΡΟΥΠΟΛΟΓΙΣΜΟΣ ΠΡΟΤΑΣΗΣ'!E8:E57)</f>
        <v>0</v>
      </c>
      <c r="C19" s="120" t="e">
        <f>B19/SYNOLO</f>
        <v>#DIV/0!</v>
      </c>
      <c r="D19" s="187"/>
      <c r="E19" s="105">
        <v>0.3</v>
      </c>
      <c r="F19" s="32">
        <v>50000</v>
      </c>
      <c r="G19" s="28"/>
      <c r="H19" s="65"/>
    </row>
    <row r="20" spans="1:8" x14ac:dyDescent="0.25">
      <c r="A20" s="60" t="s">
        <v>112</v>
      </c>
      <c r="B20" s="49">
        <f>SUMIF('ΠΡΟΥΠΟΛΟΓΙΣΜΟΣ ΠΡΟΤΑΣΗΣ'!B8:B57,A20,'ΠΡΟΥΠΟΛΟΓΙΣΜΟΣ ΠΡΟΤΑΣΗΣ'!E8:E57)</f>
        <v>0</v>
      </c>
      <c r="C20" s="188" t="e">
        <f>SUM(B20:B22)/SYNOLO</f>
        <v>#DIV/0!</v>
      </c>
      <c r="D20" s="183">
        <f>SUM(B20:B22)</f>
        <v>0</v>
      </c>
      <c r="E20" s="24"/>
      <c r="F20" s="29"/>
      <c r="G20" s="29"/>
      <c r="H20" s="62"/>
    </row>
    <row r="21" spans="1:8" x14ac:dyDescent="0.25">
      <c r="A21" s="52" t="s">
        <v>113</v>
      </c>
      <c r="B21" s="50">
        <f>SUMIF('ΠΡΟΥΠΟΛΟΓΙΣΜΟΣ ΠΡΟΤΑΣΗΣ'!B8:B57,A21,'ΠΡΟΥΠΟΛΟΓΙΣΜΟΣ ΠΡΟΤΑΣΗΣ'!E8:E57)</f>
        <v>0</v>
      </c>
      <c r="C21" s="189"/>
      <c r="D21" s="186"/>
      <c r="E21" s="103"/>
      <c r="F21" s="27"/>
      <c r="G21" s="33"/>
      <c r="H21" s="63"/>
    </row>
    <row r="22" spans="1:8" ht="15.75" thickBot="1" x14ac:dyDescent="0.3">
      <c r="A22" s="25" t="s">
        <v>114</v>
      </c>
      <c r="B22" s="51">
        <f>SUMIF('ΠΡΟΥΠΟΛΟΓΙΣΜΟΣ ΠΡΟΤΑΣΗΣ'!B8:B57,A22,'ΠΡΟΥΠΟΛΟΓΙΣΜΟΣ ΠΡΟΤΑΣΗΣ'!E8:E57)</f>
        <v>0</v>
      </c>
      <c r="C22" s="190"/>
      <c r="D22" s="187"/>
      <c r="E22" s="102"/>
      <c r="F22" s="32"/>
      <c r="G22" s="28"/>
      <c r="H22" s="65"/>
    </row>
    <row r="23" spans="1:8" x14ac:dyDescent="0.25">
      <c r="A23" s="67" t="s">
        <v>22</v>
      </c>
      <c r="B23" s="108">
        <f>SUMIF('ΠΡΟΥΠΟΛΟΓΙΣΜΟΣ ΠΡΟΤΑΣΗΣ'!B8:B57,A23,'ΠΡΟΥΠΟΛΟΓΙΣΜΟΣ ΠΡΟΤΑΣΗΣ'!E8:E57)</f>
        <v>0</v>
      </c>
      <c r="C23" s="173" t="e">
        <f>SUM(B23:B30)/SYNOLO</f>
        <v>#DIV/0!</v>
      </c>
      <c r="D23" s="176">
        <f>SUM(B23:B30)</f>
        <v>0</v>
      </c>
      <c r="E23" s="160">
        <v>0.2</v>
      </c>
      <c r="F23" s="109"/>
      <c r="G23" s="163">
        <v>25000</v>
      </c>
      <c r="H23" s="106"/>
    </row>
    <row r="24" spans="1:8" x14ac:dyDescent="0.25">
      <c r="A24" s="55" t="s">
        <v>23</v>
      </c>
      <c r="B24" s="50">
        <f>SUMIF('ΠΡΟΥΠΟΛΟΓΙΣΜΟΣ ΠΡΟΤΑΣΗΣ'!B8:B57,A24,'ΠΡΟΥΠΟΛΟΓΙΣΜΟΣ ΠΡΟΤΑΣΗΣ'!E8:E57)</f>
        <v>0</v>
      </c>
      <c r="C24" s="174"/>
      <c r="D24" s="155"/>
      <c r="E24" s="161"/>
      <c r="F24" s="33"/>
      <c r="G24" s="164"/>
      <c r="H24" s="71" t="s">
        <v>91</v>
      </c>
    </row>
    <row r="25" spans="1:8" x14ac:dyDescent="0.25">
      <c r="A25" s="55" t="s">
        <v>24</v>
      </c>
      <c r="B25" s="50">
        <f>SUMIF('ΠΡΟΥΠΟΛΟΓΙΣΜΟΣ ΠΡΟΤΑΣΗΣ'!B8:B57,A25,'ΠΡΟΥΠΟΛΟΓΙΣΜΟΣ ΠΡΟΤΑΣΗΣ'!E8:E57)</f>
        <v>0</v>
      </c>
      <c r="C25" s="174"/>
      <c r="D25" s="155"/>
      <c r="E25" s="161"/>
      <c r="F25" s="56">
        <v>5000</v>
      </c>
      <c r="G25" s="164"/>
      <c r="H25" s="72"/>
    </row>
    <row r="26" spans="1:8" x14ac:dyDescent="0.25">
      <c r="A26" s="55" t="s">
        <v>26</v>
      </c>
      <c r="B26" s="50">
        <f>SUMIF('ΠΡΟΥΠΟΛΟΓΙΣΜΟΣ ΠΡΟΤΑΣΗΣ'!B8:B57,A26,'ΠΡΟΥΠΟΛΟΓΙΣΜΟΣ ΠΡΟΤΑΣΗΣ'!E8:E57)</f>
        <v>0</v>
      </c>
      <c r="C26" s="174"/>
      <c r="D26" s="155"/>
      <c r="E26" s="161"/>
      <c r="F26" s="56">
        <v>5000</v>
      </c>
      <c r="G26" s="164"/>
      <c r="H26" s="63"/>
    </row>
    <row r="27" spans="1:8" x14ac:dyDescent="0.25">
      <c r="A27" s="55" t="s">
        <v>27</v>
      </c>
      <c r="B27" s="50">
        <f>SUMIF('ΠΡΟΥΠΟΛΟΓΙΣΜΟΣ ΠΡΟΤΑΣΗΣ'!B8:B57,A27,'ΠΡΟΥΠΟΛΟΓΙΣΜΟΣ ΠΡΟΤΑΣΗΣ'!E8:E57)</f>
        <v>0</v>
      </c>
      <c r="C27" s="174"/>
      <c r="D27" s="155"/>
      <c r="E27" s="161"/>
      <c r="F27" s="56">
        <v>3000</v>
      </c>
      <c r="G27" s="164"/>
      <c r="H27" s="63"/>
    </row>
    <row r="28" spans="1:8" x14ac:dyDescent="0.25">
      <c r="A28" s="55" t="s">
        <v>29</v>
      </c>
      <c r="B28" s="50">
        <f>SUMIF('ΠΡΟΥΠΟΛΟΓΙΣΜΟΣ ΠΡΟΤΑΣΗΣ'!B8:B57,A28,'ΠΡΟΥΠΟΛΟΓΙΣΜΟΣ ΠΡΟΤΑΣΗΣ'!E8:E57)</f>
        <v>0</v>
      </c>
      <c r="C28" s="174"/>
      <c r="D28" s="155"/>
      <c r="E28" s="161"/>
      <c r="F28" s="57"/>
      <c r="G28" s="164"/>
      <c r="H28" s="63"/>
    </row>
    <row r="29" spans="1:8" x14ac:dyDescent="0.25">
      <c r="A29" s="55" t="s">
        <v>30</v>
      </c>
      <c r="B29" s="50">
        <f>SUMIF('ΠΡΟΥΠΟΛΟΓΙΣΜΟΣ ΠΡΟΤΑΣΗΣ'!B8:B57,A29,'ΠΡΟΥΠΟΛΟΓΙΣΜΟΣ ΠΡΟΤΑΣΗΣ'!E8:E57)</f>
        <v>0</v>
      </c>
      <c r="C29" s="174"/>
      <c r="D29" s="155"/>
      <c r="E29" s="161"/>
      <c r="F29" s="56">
        <v>3000</v>
      </c>
      <c r="G29" s="164"/>
      <c r="H29" s="63"/>
    </row>
    <row r="30" spans="1:8" ht="15.75" thickBot="1" x14ac:dyDescent="0.3">
      <c r="A30" s="69" t="s">
        <v>31</v>
      </c>
      <c r="B30" s="110">
        <f>SUMIF('ΠΡΟΥΠΟΛΟΓΙΣΜΟΣ ΠΡΟΤΑΣΗΣ'!B8:B57,A30,'ΠΡΟΥΠΟΛΟΓΙΣΜΟΣ ΠΡΟΤΑΣΗΣ'!E8:E57)</f>
        <v>0</v>
      </c>
      <c r="C30" s="175"/>
      <c r="D30" s="177"/>
      <c r="E30" s="162"/>
      <c r="F30" s="112"/>
      <c r="G30" s="165"/>
      <c r="H30" s="113"/>
    </row>
    <row r="31" spans="1:8" x14ac:dyDescent="0.25">
      <c r="A31" s="67" t="s">
        <v>33</v>
      </c>
      <c r="B31" s="49">
        <f>SUMIF('ΠΡΟΥΠΟΛΟΓΙΣΜΟΣ ΠΡΟΤΑΣΗΣ'!B8:B57,A31,'ΠΡΟΥΠΟΛΟΓΙΣΜΟΣ ΠΡΟΤΑΣΗΣ'!E8:E57)</f>
        <v>0</v>
      </c>
      <c r="C31" s="195" t="e">
        <f>SUM(B31:B32)/SYNOLO</f>
        <v>#DIV/0!</v>
      </c>
      <c r="D31" s="178">
        <f>SUM(B31:B32)</f>
        <v>0</v>
      </c>
      <c r="E31" s="147">
        <v>0.03</v>
      </c>
      <c r="F31" s="29">
        <v>1000</v>
      </c>
      <c r="G31" s="149">
        <v>4000</v>
      </c>
      <c r="H31" s="62"/>
    </row>
    <row r="32" spans="1:8" ht="15.75" thickBot="1" x14ac:dyDescent="0.3">
      <c r="A32" s="69" t="s">
        <v>34</v>
      </c>
      <c r="B32" s="51">
        <f>SUMIF('ΠΡΟΥΠΟΛΟΓΙΣΜΟΣ ΠΡΟΤΑΣΗΣ'!B8:B57,A32,'ΠΡΟΥΠΟΛΟΓΙΣΜΟΣ ΠΡΟΤΑΣΗΣ'!E8:E57)</f>
        <v>0</v>
      </c>
      <c r="C32" s="194"/>
      <c r="D32" s="179"/>
      <c r="E32" s="148"/>
      <c r="F32" s="28"/>
      <c r="G32" s="150"/>
      <c r="H32" s="65"/>
    </row>
    <row r="33" spans="1:8" x14ac:dyDescent="0.25">
      <c r="A33" s="76" t="s">
        <v>50</v>
      </c>
      <c r="B33" s="49">
        <f>SUMIF('ΠΡΟΥΠΟΛΟΓΙΣΜΟΣ ΠΡΟΤΑΣΗΣ'!B8:B57,A33,'ΠΡΟΥΠΟΛΟΓΙΣΜΟΣ ΠΡΟΤΑΣΗΣ'!E8:E57)</f>
        <v>0</v>
      </c>
      <c r="C33" s="195" t="e">
        <f>SUM(B33:B35)/SYNOLO</f>
        <v>#DIV/0!</v>
      </c>
      <c r="D33" s="178">
        <f>SUM(B33:B35)</f>
        <v>0</v>
      </c>
      <c r="E33" s="147">
        <v>0.6</v>
      </c>
      <c r="F33" s="29">
        <f>30*500</f>
        <v>15000</v>
      </c>
      <c r="G33" s="149">
        <v>20000</v>
      </c>
      <c r="H33" s="77" t="s">
        <v>92</v>
      </c>
    </row>
    <row r="34" spans="1:8" x14ac:dyDescent="0.25">
      <c r="A34" s="54" t="s">
        <v>52</v>
      </c>
      <c r="B34" s="50">
        <f>SUMIF('ΠΡΟΥΠΟΛΟΓΙΣΜΟΣ ΠΡΟΤΑΣΗΣ'!B8:B57,A34,'ΠΡΟΥΠΟΛΟΓΙΣΜΟΣ ΠΡΟΤΑΣΗΣ'!E8:E57)</f>
        <v>0</v>
      </c>
      <c r="C34" s="174"/>
      <c r="D34" s="191"/>
      <c r="E34" s="166"/>
      <c r="F34" s="33"/>
      <c r="G34" s="153"/>
      <c r="H34" s="63"/>
    </row>
    <row r="35" spans="1:8" ht="15.75" thickBot="1" x14ac:dyDescent="0.3">
      <c r="A35" s="66" t="s">
        <v>87</v>
      </c>
      <c r="B35" s="51">
        <f>SUMIF('ΠΡΟΥΠΟΛΟΓΙΣΜΟΣ ΠΡΟΤΑΣΗΣ'!B8:B57,A35,'ΠΡΟΥΠΟΛΟΓΙΣΜΟΣ ΠΡΟΤΑΣΗΣ'!E8:E57)</f>
        <v>0</v>
      </c>
      <c r="C35" s="194"/>
      <c r="D35" s="192"/>
      <c r="E35" s="148"/>
      <c r="F35" s="28"/>
      <c r="G35" s="150"/>
      <c r="H35" s="65"/>
    </row>
    <row r="36" spans="1:8" x14ac:dyDescent="0.25">
      <c r="A36" s="67" t="s">
        <v>53</v>
      </c>
      <c r="B36" s="49">
        <f>SUMIF('ΠΡΟΥΠΟΛΟΓΙΣΜΟΣ ΠΡΟΤΑΣΗΣ'!B8:B57,A36,'ΠΡΟΥΠΟΛΟΓΙΣΜΟΣ ΠΡΟΤΑΣΗΣ'!E8:E57)</f>
        <v>0</v>
      </c>
      <c r="C36" s="195" t="e">
        <f>SUM(B36:B37)/SYNOLO</f>
        <v>#DIV/0!</v>
      </c>
      <c r="D36" s="178">
        <f>SUM(B36:B37)</f>
        <v>0</v>
      </c>
      <c r="E36" s="147">
        <v>0.1</v>
      </c>
      <c r="F36" s="29"/>
      <c r="G36" s="149">
        <v>5000</v>
      </c>
      <c r="H36" s="62"/>
    </row>
    <row r="37" spans="1:8" ht="15.75" thickBot="1" x14ac:dyDescent="0.3">
      <c r="A37" s="69" t="s">
        <v>115</v>
      </c>
      <c r="B37" s="51">
        <f>SUMIF('ΠΡΟΥΠΟΛΟΓΙΣΜΟΣ ΠΡΟΤΑΣΗΣ'!B8:B57,A37,'ΠΡΟΥΠΟΛΟΓΙΣΜΟΣ ΠΡΟΤΑΣΗΣ'!E8:E57)</f>
        <v>0</v>
      </c>
      <c r="C37" s="194"/>
      <c r="D37" s="192"/>
      <c r="E37" s="148"/>
      <c r="F37" s="28"/>
      <c r="G37" s="150"/>
      <c r="H37" s="65"/>
    </row>
    <row r="38" spans="1:8" x14ac:dyDescent="0.25">
      <c r="A38" s="76" t="s">
        <v>56</v>
      </c>
      <c r="B38" s="108">
        <f>SUMIF('ΠΡΟΥΠΟΛΟΓΙΣΜΟΣ ΠΡΟΤΑΣΗΣ'!B8:B57,A38,'ΠΡΟΥΠΟΛΟΓΙΣΜΟΣ ΠΡΟΤΑΣΗΣ'!E8:E57)</f>
        <v>0</v>
      </c>
      <c r="C38" s="173" t="e">
        <f>SUM(B38:B42)/SYNOLO</f>
        <v>#DIV/0!</v>
      </c>
      <c r="D38" s="193">
        <f>SUM(B38:B42)</f>
        <v>0</v>
      </c>
      <c r="E38" s="147">
        <v>0.3</v>
      </c>
      <c r="F38" s="107">
        <v>5000</v>
      </c>
      <c r="G38" s="152">
        <v>60000</v>
      </c>
      <c r="H38" s="106"/>
    </row>
    <row r="39" spans="1:8" x14ac:dyDescent="0.25">
      <c r="A39" s="54" t="s">
        <v>58</v>
      </c>
      <c r="B39" s="50">
        <f>SUMIF('ΠΡΟΥΠΟΛΟΓΙΣΜΟΣ ΠΡΟΤΑΣΗΣ'!B8:B57,A39,'ΠΡΟΥΠΟΛΟΓΙΣΜΟΣ ΠΡΟΤΑΣΗΣ'!E8:E57)</f>
        <v>0</v>
      </c>
      <c r="C39" s="174"/>
      <c r="D39" s="191"/>
      <c r="E39" s="151"/>
      <c r="F39" s="33">
        <v>10000</v>
      </c>
      <c r="G39" s="153"/>
      <c r="H39" s="63"/>
    </row>
    <row r="40" spans="1:8" x14ac:dyDescent="0.25">
      <c r="A40" s="54" t="s">
        <v>60</v>
      </c>
      <c r="B40" s="50">
        <f>SUMIF('ΠΡΟΥΠΟΛΟΓΙΣΜΟΣ ΠΡΟΤΑΣΗΣ'!B8:B57,A40,'ΠΡΟΥΠΟΛΟΓΙΣΜΟΣ ΠΡΟΤΑΣΗΣ'!E8:E57)</f>
        <v>0</v>
      </c>
      <c r="C40" s="174"/>
      <c r="D40" s="191"/>
      <c r="E40" s="151"/>
      <c r="F40" s="33"/>
      <c r="G40" s="153"/>
      <c r="H40" s="63"/>
    </row>
    <row r="41" spans="1:8" x14ac:dyDescent="0.25">
      <c r="A41" s="54" t="s">
        <v>62</v>
      </c>
      <c r="B41" s="50">
        <f>SUMIF('ΠΡΟΥΠΟΛΟΓΙΣΜΟΣ ΠΡΟΤΑΣΗΣ'!B8:B57,A41,'ΠΡΟΥΠΟΛΟΓΙΣΜΟΣ ΠΡΟΤΑΣΗΣ'!E8:E57)</f>
        <v>0</v>
      </c>
      <c r="C41" s="174"/>
      <c r="D41" s="191"/>
      <c r="E41" s="151"/>
      <c r="F41" s="33"/>
      <c r="G41" s="153"/>
      <c r="H41" s="63"/>
    </row>
    <row r="42" spans="1:8" ht="15.75" thickBot="1" x14ac:dyDescent="0.3">
      <c r="A42" s="66" t="s">
        <v>64</v>
      </c>
      <c r="B42" s="51">
        <f>SUMIF('ΠΡΟΥΠΟΛΟΓΙΣΜΟΣ ΠΡΟΤΑΣΗΣ'!B8:B57,A42,'ΠΡΟΥΠΟΛΟΓΙΣΜΟΣ ΠΡΟΤΑΣΗΣ'!E8:E57)</f>
        <v>0</v>
      </c>
      <c r="C42" s="194"/>
      <c r="D42" s="192"/>
      <c r="E42" s="148"/>
      <c r="F42" s="28"/>
      <c r="G42" s="150"/>
      <c r="H42" s="65"/>
    </row>
    <row r="43" spans="1:8" x14ac:dyDescent="0.25">
      <c r="A43" s="35"/>
      <c r="B43" s="36"/>
      <c r="C43" s="44"/>
      <c r="D43" s="37"/>
      <c r="E43" s="38"/>
      <c r="F43" s="39"/>
      <c r="G43" s="40"/>
    </row>
    <row r="44" spans="1:8" x14ac:dyDescent="0.25">
      <c r="A44" s="15" t="s">
        <v>93</v>
      </c>
      <c r="B44" s="6">
        <f>SUM(B2:B15)+SUM(B20:B22)+B37</f>
        <v>0</v>
      </c>
      <c r="C44" s="78" t="e">
        <f>SUM(B44)/SYNOLO</f>
        <v>#DIV/0!</v>
      </c>
      <c r="D44" s="78"/>
      <c r="E44" s="47">
        <v>0.35</v>
      </c>
      <c r="F44" s="39"/>
      <c r="G44" s="40"/>
    </row>
    <row r="46" spans="1:8" x14ac:dyDescent="0.25">
      <c r="A46" s="99" t="s">
        <v>15</v>
      </c>
      <c r="B46" s="12">
        <f>SUM(B2:B42)</f>
        <v>0</v>
      </c>
    </row>
    <row r="48" spans="1:8" x14ac:dyDescent="0.25">
      <c r="A48" s="22" t="s">
        <v>35</v>
      </c>
      <c r="B48" s="22">
        <v>300000</v>
      </c>
    </row>
    <row r="49" spans="1:2" x14ac:dyDescent="0.25">
      <c r="A49" s="22" t="s">
        <v>36</v>
      </c>
      <c r="B49" s="22">
        <v>25000</v>
      </c>
    </row>
  </sheetData>
  <sheetProtection password="8F1D" sheet="1" objects="1" scenarios="1"/>
  <mergeCells count="30">
    <mergeCell ref="D33:D35"/>
    <mergeCell ref="D38:D42"/>
    <mergeCell ref="C38:C42"/>
    <mergeCell ref="C31:C32"/>
    <mergeCell ref="D36:D37"/>
    <mergeCell ref="C36:C37"/>
    <mergeCell ref="C33:C35"/>
    <mergeCell ref="D2:D6"/>
    <mergeCell ref="C7:C16"/>
    <mergeCell ref="C23:C30"/>
    <mergeCell ref="D23:D30"/>
    <mergeCell ref="D31:D32"/>
    <mergeCell ref="C2:C6"/>
    <mergeCell ref="D7:D16"/>
    <mergeCell ref="D17:D19"/>
    <mergeCell ref="C20:C22"/>
    <mergeCell ref="D20:D22"/>
    <mergeCell ref="E36:E37"/>
    <mergeCell ref="G36:G37"/>
    <mergeCell ref="E38:E42"/>
    <mergeCell ref="G38:G42"/>
    <mergeCell ref="E2:E6"/>
    <mergeCell ref="G2:G6"/>
    <mergeCell ref="E7:E16"/>
    <mergeCell ref="E23:E30"/>
    <mergeCell ref="G23:G30"/>
    <mergeCell ref="E31:E32"/>
    <mergeCell ref="G31:G32"/>
    <mergeCell ref="E33:E35"/>
    <mergeCell ref="G33:G35"/>
  </mergeCells>
  <conditionalFormatting sqref="B16">
    <cfRule type="cellIs" dxfId="70" priority="58" operator="greaterThan">
      <formula>$F$16</formula>
    </cfRule>
  </conditionalFormatting>
  <conditionalFormatting sqref="C17">
    <cfRule type="cellIs" dxfId="69" priority="55" operator="greaterThan">
      <formula>$E$17</formula>
    </cfRule>
  </conditionalFormatting>
  <conditionalFormatting sqref="B29">
    <cfRule type="cellIs" dxfId="68" priority="17" operator="greaterThan">
      <formula>$F$29</formula>
    </cfRule>
    <cfRule type="cellIs" dxfId="67" priority="53" operator="greaterThan">
      <formula>$F$29</formula>
    </cfRule>
  </conditionalFormatting>
  <conditionalFormatting sqref="B31">
    <cfRule type="cellIs" dxfId="66" priority="16" operator="greaterThan">
      <formula>$F$31</formula>
    </cfRule>
    <cfRule type="cellIs" dxfId="65" priority="50" operator="greaterThan">
      <formula>$F$31</formula>
    </cfRule>
  </conditionalFormatting>
  <conditionalFormatting sqref="C36">
    <cfRule type="cellIs" dxfId="64" priority="42" operator="greaterThan">
      <formula>$E$36</formula>
    </cfRule>
  </conditionalFormatting>
  <conditionalFormatting sqref="D36">
    <cfRule type="cellIs" dxfId="63" priority="41" operator="greaterThan">
      <formula>$G$36</formula>
    </cfRule>
  </conditionalFormatting>
  <conditionalFormatting sqref="B46">
    <cfRule type="cellIs" dxfId="62" priority="34" operator="notBetween">
      <formula>$B$49</formula>
      <formula>$B$48</formula>
    </cfRule>
  </conditionalFormatting>
  <conditionalFormatting sqref="D2:D6">
    <cfRule type="cellIs" dxfId="61" priority="29" operator="greaterThan">
      <formula>$G$2</formula>
    </cfRule>
  </conditionalFormatting>
  <conditionalFormatting sqref="B8">
    <cfRule type="cellIs" dxfId="60" priority="28" operator="greaterThan">
      <formula>$F$8</formula>
    </cfRule>
  </conditionalFormatting>
  <conditionalFormatting sqref="B14">
    <cfRule type="cellIs" dxfId="59" priority="27" operator="greaterThan">
      <formula>$F$14</formula>
    </cfRule>
  </conditionalFormatting>
  <conditionalFormatting sqref="B18">
    <cfRule type="cellIs" dxfId="58" priority="26" operator="greaterThan">
      <formula>$F$18</formula>
    </cfRule>
  </conditionalFormatting>
  <conditionalFormatting sqref="B19">
    <cfRule type="cellIs" dxfId="57" priority="25" operator="greaterThan">
      <formula>$F$19</formula>
    </cfRule>
  </conditionalFormatting>
  <conditionalFormatting sqref="C18">
    <cfRule type="cellIs" dxfId="56" priority="24" operator="greaterThan">
      <formula>$E$18</formula>
    </cfRule>
  </conditionalFormatting>
  <conditionalFormatting sqref="C19">
    <cfRule type="cellIs" dxfId="55" priority="23" operator="greaterThan">
      <formula>$E$19</formula>
    </cfRule>
  </conditionalFormatting>
  <conditionalFormatting sqref="C23:C30">
    <cfRule type="cellIs" dxfId="54" priority="22" operator="greaterThan">
      <formula>$E$23</formula>
    </cfRule>
  </conditionalFormatting>
  <conditionalFormatting sqref="D23:D30">
    <cfRule type="cellIs" dxfId="53" priority="21" operator="greaterThan">
      <formula>$G$23</formula>
    </cfRule>
  </conditionalFormatting>
  <conditionalFormatting sqref="B25">
    <cfRule type="cellIs" dxfId="52" priority="20" operator="greaterThan">
      <formula>$F$25</formula>
    </cfRule>
  </conditionalFormatting>
  <conditionalFormatting sqref="B26">
    <cfRule type="cellIs" dxfId="51" priority="19" operator="greaterThan">
      <formula>$F$26</formula>
    </cfRule>
  </conditionalFormatting>
  <conditionalFormatting sqref="B27">
    <cfRule type="cellIs" dxfId="50" priority="18" operator="greaterThan">
      <formula>$F$27</formula>
    </cfRule>
  </conditionalFormatting>
  <conditionalFormatting sqref="B33">
    <cfRule type="cellIs" dxfId="49" priority="13" operator="greaterThan">
      <formula>$F$33</formula>
    </cfRule>
  </conditionalFormatting>
  <conditionalFormatting sqref="D33:D35">
    <cfRule type="cellIs" dxfId="48" priority="10" operator="greaterThan">
      <formula>$G$33</formula>
    </cfRule>
  </conditionalFormatting>
  <conditionalFormatting sqref="D31:D32">
    <cfRule type="cellIs" dxfId="47" priority="9" operator="greaterThan">
      <formula>$G$31</formula>
    </cfRule>
  </conditionalFormatting>
  <conditionalFormatting sqref="C31:C32">
    <cfRule type="cellIs" dxfId="46" priority="8" operator="greaterThan">
      <formula>$E$31</formula>
    </cfRule>
  </conditionalFormatting>
  <conditionalFormatting sqref="C33:C35">
    <cfRule type="cellIs" dxfId="45" priority="7" operator="greaterThan">
      <formula>$E$33</formula>
    </cfRule>
  </conditionalFormatting>
  <conditionalFormatting sqref="B38">
    <cfRule type="cellIs" dxfId="44" priority="6" operator="greaterThan">
      <formula>$F$38</formula>
    </cfRule>
  </conditionalFormatting>
  <conditionalFormatting sqref="B39">
    <cfRule type="cellIs" dxfId="43" priority="5" operator="greaterThan">
      <formula>$F$39</formula>
    </cfRule>
  </conditionalFormatting>
  <conditionalFormatting sqref="C38:C42">
    <cfRule type="cellIs" dxfId="42" priority="4" operator="greaterThan">
      <formula>$E$38</formula>
    </cfRule>
  </conditionalFormatting>
  <conditionalFormatting sqref="D38:D42">
    <cfRule type="cellIs" dxfId="41" priority="3" operator="greaterThan">
      <formula>$G$38</formula>
    </cfRule>
  </conditionalFormatting>
  <conditionalFormatting sqref="C44">
    <cfRule type="cellIs" dxfId="40" priority="2" operator="greaterThan">
      <formula>$E$44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zoomScale="115" zoomScaleNormal="115" workbookViewId="0">
      <pane ySplit="1" topLeftCell="A37" activePane="bottomLeft" state="frozen"/>
      <selection pane="bottomLeft" activeCell="F51" sqref="F51"/>
    </sheetView>
  </sheetViews>
  <sheetFormatPr defaultRowHeight="15" x14ac:dyDescent="0.25"/>
  <cols>
    <col min="1" max="1" width="18.28515625" style="1" bestFit="1" customWidth="1"/>
    <col min="2" max="2" width="14.85546875" style="1" bestFit="1" customWidth="1"/>
    <col min="3" max="3" width="14.85546875" style="1" customWidth="1"/>
    <col min="4" max="4" width="11.28515625" style="45" customWidth="1"/>
    <col min="5" max="5" width="12.5703125" style="2" bestFit="1" customWidth="1"/>
    <col min="6" max="6" width="15.7109375" style="7" customWidth="1"/>
    <col min="7" max="7" width="10.140625" style="8" bestFit="1" customWidth="1"/>
    <col min="8" max="8" width="14.42578125" style="14" customWidth="1"/>
    <col min="9" max="9" width="27" style="3" bestFit="1" customWidth="1"/>
    <col min="10" max="16384" width="9.140625" style="1"/>
  </cols>
  <sheetData>
    <row r="1" spans="1:9" s="5" customFormat="1" ht="75.75" thickBot="1" x14ac:dyDescent="0.3">
      <c r="A1" s="58" t="s">
        <v>4</v>
      </c>
      <c r="B1" s="42" t="s">
        <v>11</v>
      </c>
      <c r="C1" s="42" t="s">
        <v>94</v>
      </c>
      <c r="D1" s="114" t="s">
        <v>12</v>
      </c>
      <c r="E1" s="121" t="s">
        <v>116</v>
      </c>
      <c r="F1" s="111" t="s">
        <v>68</v>
      </c>
      <c r="G1" s="100" t="s">
        <v>67</v>
      </c>
      <c r="H1" s="100" t="s">
        <v>66</v>
      </c>
      <c r="I1" s="101" t="s">
        <v>69</v>
      </c>
    </row>
    <row r="2" spans="1:9" x14ac:dyDescent="0.25">
      <c r="A2" s="60" t="s">
        <v>98</v>
      </c>
      <c r="B2" s="17">
        <f>SUMIF('ΠΡΟΥΠΟΛΟΓΙΣΜΟΣ ΠΡΟΤΑΣΗΣ'!B8:B57,A2,'ΠΡΟΥΠΟΛΟΓΙΣΜΟΣ ΠΡΟΤΑΣΗΣ'!E8:E57)</f>
        <v>0</v>
      </c>
      <c r="C2" s="17">
        <f>SUMIF('ΠΡΟΥΠΟΛΟΓΙΣΜΟΣ ΠΡΟΤΑΣΗΣ'!B8:B57,A2,'ΠΡΟΥΠΟΛΟΓΙΣΜΟΣ ΠΡΟΤΑΣΗΣ'!G8:G57)</f>
        <v>0</v>
      </c>
      <c r="D2" s="180" t="e">
        <f>SUM(B2:B6)/SYNOLO</f>
        <v>#DIV/0!</v>
      </c>
      <c r="E2" s="183">
        <f>SUM(B2:B6)</f>
        <v>0</v>
      </c>
      <c r="F2" s="154"/>
      <c r="G2" s="26"/>
      <c r="H2" s="157">
        <v>20000</v>
      </c>
      <c r="I2" s="62"/>
    </row>
    <row r="3" spans="1:9" x14ac:dyDescent="0.25">
      <c r="A3" s="52" t="s">
        <v>99</v>
      </c>
      <c r="B3" s="6">
        <f>SUMIF('ΠΡΟΥΠΟΛΟΓΙΣΜΟΣ ΠΡΟΤΑΣΗΣ'!B8:B57,A3,'ΠΡΟΥΠΟΛΟΓΙΣΜΟΣ ΠΡΟΤΑΣΗΣ'!E8:E57)</f>
        <v>0</v>
      </c>
      <c r="C3" s="6">
        <f>SUMIF('ΠΡΟΥΠΟΛΟΓΙΣΜΟΣ ΠΡΟΤΑΣΗΣ'!B8:B57,A3,'ΠΡΟΥΠΟΛΟΓΙΣΜΟΣ ΠΡΟΤΑΣΗΣ'!G8:G57)</f>
        <v>0</v>
      </c>
      <c r="D3" s="181"/>
      <c r="E3" s="198"/>
      <c r="F3" s="155"/>
      <c r="G3" s="27"/>
      <c r="H3" s="158"/>
      <c r="I3" s="63"/>
    </row>
    <row r="4" spans="1:9" x14ac:dyDescent="0.25">
      <c r="A4" s="52" t="s">
        <v>100</v>
      </c>
      <c r="B4" s="6">
        <f>SUMIF('ΠΡΟΥΠΟΛΟΓΙΣΜΟΣ ΠΡΟΤΑΣΗΣ'!B8:B57,A4,'ΠΡΟΥΠΟΛΟΓΙΣΜΟΣ ΠΡΟΤΑΣΗΣ'!E8:E57)</f>
        <v>0</v>
      </c>
      <c r="C4" s="6">
        <f>SUMIF('ΠΡΟΥΠΟΛΟΓΙΣΜΟΣ ΠΡΟΤΑΣΗΣ'!B8:B57,A4,'ΠΡΟΥΠΟΛΟΓΙΣΜΟΣ ΠΡΟΤΑΣΗΣ'!G8:G57)</f>
        <v>0</v>
      </c>
      <c r="D4" s="181"/>
      <c r="E4" s="198"/>
      <c r="F4" s="155"/>
      <c r="G4" s="27"/>
      <c r="H4" s="158"/>
      <c r="I4" s="63"/>
    </row>
    <row r="5" spans="1:9" x14ac:dyDescent="0.25">
      <c r="A5" s="52" t="s">
        <v>101</v>
      </c>
      <c r="B5" s="6">
        <f>SUMIF('ΠΡΟΥΠΟΛΟΓΙΣΜΟΣ ΠΡΟΤΑΣΗΣ'!B8:B57,A5,'ΠΡΟΥΠΟΛΟΓΙΣΜΟΣ ΠΡΟΤΑΣΗΣ'!E8:E57)</f>
        <v>0</v>
      </c>
      <c r="C5" s="6">
        <f>SUMIF('ΠΡΟΥΠΟΛΟΓΙΣΜΟΣ ΠΡΟΤΑΣΗΣ'!B8:B57,A5,'ΠΡΟΥΠΟΛΟΓΙΣΜΟΣ ΠΡΟΤΑΣΗΣ'!G8:G57)</f>
        <v>0</v>
      </c>
      <c r="D5" s="181"/>
      <c r="E5" s="198"/>
      <c r="F5" s="155"/>
      <c r="G5" s="27"/>
      <c r="H5" s="158"/>
      <c r="I5" s="63"/>
    </row>
    <row r="6" spans="1:9" ht="15.75" thickBot="1" x14ac:dyDescent="0.3">
      <c r="A6" s="25" t="s">
        <v>102</v>
      </c>
      <c r="B6" s="16">
        <f>SUMIF('ΠΡΟΥΠΟΛΟΓΙΣΜΟΣ ΠΡΟΤΑΣΗΣ'!B8:B57,A6,'ΠΡΟΥΠΟΛΟΓΙΣΜΟΣ ΠΡΟΤΑΣΗΣ'!E8:E57)</f>
        <v>0</v>
      </c>
      <c r="C6" s="16">
        <f>SUMIF('ΠΡΟΥΠΟΛΟΓΙΣΜΟΣ ΠΡΟΤΑΣΗΣ'!B8:B57,A6,'ΠΡΟΥΠΟΛΟΓΙΣΜΟΣ ΠΡΟΤΑΣΗΣ'!G8:G57)</f>
        <v>0</v>
      </c>
      <c r="D6" s="182"/>
      <c r="E6" s="199"/>
      <c r="F6" s="156"/>
      <c r="G6" s="32"/>
      <c r="H6" s="159"/>
      <c r="I6" s="65"/>
    </row>
    <row r="7" spans="1:9" x14ac:dyDescent="0.25">
      <c r="A7" s="60" t="s">
        <v>103</v>
      </c>
      <c r="B7" s="17">
        <f>SUMIF('ΠΡΟΥΠΟΛΟΓΙΣΜΟΣ ΠΡΟΤΑΣΗΣ'!B8:B57,A7,'ΠΡΟΥΠΟΛΟΓΙΣΜΟΣ ΠΡΟΤΑΣΗΣ'!E8:E57)</f>
        <v>0</v>
      </c>
      <c r="C7" s="17">
        <f>SUMIF('ΠΡΟΥΠΟΛΟΓΙΣΜΟΣ ΠΡΟΤΑΣΗΣ'!B8:B57,A7,'ΠΡΟΥΠΟΛΟΓΙΣΜΟΣ ΠΡΟΤΑΣΗΣ'!G8:G57)</f>
        <v>0</v>
      </c>
      <c r="D7" s="170" t="e">
        <f>SUM(B7:B16)/SYNOLO</f>
        <v>#DIV/0!</v>
      </c>
      <c r="E7" s="183">
        <f>SUM(B7:B16)</f>
        <v>0</v>
      </c>
      <c r="F7" s="154"/>
      <c r="G7" s="26"/>
      <c r="H7" s="43"/>
      <c r="I7" s="62"/>
    </row>
    <row r="8" spans="1:9" x14ac:dyDescent="0.25">
      <c r="A8" s="52" t="s">
        <v>104</v>
      </c>
      <c r="B8" s="6">
        <f>SUMIF('ΠΡΟΥΠΟΛΟΓΙΣΜΟΣ ΠΡΟΤΑΣΗΣ'!B8:B57,A8,'ΠΡΟΥΠΟΛΟΓΙΣΜΟΣ ΠΡΟΤΑΣΗΣ'!E8:E57)</f>
        <v>0</v>
      </c>
      <c r="C8" s="6">
        <f>SUMIF('ΠΡΟΥΠΟΛΟΓΙΣΜΟΣ ΠΡΟΤΑΣΗΣ'!B8:B57,A8,'ΠΡΟΥΠΟΛΟΓΙΣΜΟΣ ΠΡΟΤΑΣΗΣ'!G8:G57)</f>
        <v>0</v>
      </c>
      <c r="D8" s="171"/>
      <c r="E8" s="184"/>
      <c r="F8" s="155"/>
      <c r="G8" s="27">
        <v>20000</v>
      </c>
      <c r="H8" s="41"/>
      <c r="I8" s="63"/>
    </row>
    <row r="9" spans="1:9" x14ac:dyDescent="0.25">
      <c r="A9" s="52" t="s">
        <v>105</v>
      </c>
      <c r="B9" s="6">
        <f>SUMIF('ΠΡΟΥΠΟΛΟΓΙΣΜΟΣ ΠΡΟΤΑΣΗΣ'!B8:B57,A9,'ΠΡΟΥΠΟΛΟΓΙΣΜΟΣ ΠΡΟΤΑΣΗΣ'!E8:E57)</f>
        <v>0</v>
      </c>
      <c r="C9" s="6">
        <f>SUMIF('ΠΡΟΥΠΟΛΟΓΙΣΜΟΣ ΠΡΟΤΑΣΗΣ'!B8:B57,A9,'ΠΡΟΥΠΟΛΟΓΙΣΜΟΣ ΠΡΟΤΑΣΗΣ'!G8:G57)</f>
        <v>0</v>
      </c>
      <c r="D9" s="171"/>
      <c r="E9" s="184"/>
      <c r="F9" s="155"/>
      <c r="G9" s="27"/>
      <c r="H9" s="41"/>
      <c r="I9" s="63"/>
    </row>
    <row r="10" spans="1:9" x14ac:dyDescent="0.25">
      <c r="A10" s="52" t="s">
        <v>106</v>
      </c>
      <c r="B10" s="6">
        <f>SUMIF('ΠΡΟΥΠΟΛΟΓΙΣΜΟΣ ΠΡΟΤΑΣΗΣ'!B8:B57,A10,'ΠΡΟΥΠΟΛΟΓΙΣΜΟΣ ΠΡΟΤΑΣΗΣ'!E8:E57)</f>
        <v>0</v>
      </c>
      <c r="C10" s="6">
        <f>SUMIF('ΠΡΟΥΠΟΛΟΓΙΣΜΟΣ ΠΡΟΤΑΣΗΣ'!B8:B57,A10,'ΠΡΟΥΠΟΛΟΓΙΣΜΟΣ ΠΡΟΤΑΣΗΣ'!G8:G57)</f>
        <v>0</v>
      </c>
      <c r="D10" s="171"/>
      <c r="E10" s="184"/>
      <c r="F10" s="155"/>
      <c r="G10" s="27"/>
      <c r="H10" s="41"/>
      <c r="I10" s="63"/>
    </row>
    <row r="11" spans="1:9" x14ac:dyDescent="0.25">
      <c r="A11" s="52" t="s">
        <v>107</v>
      </c>
      <c r="B11" s="6">
        <f>SUMIF('ΠΡΟΥΠΟΛΟΓΙΣΜΟΣ ΠΡΟΤΑΣΗΣ'!B8:B57,A11,'ΠΡΟΥΠΟΛΟΓΙΣΜΟΣ ΠΡΟΤΑΣΗΣ'!E8:E57)</f>
        <v>0</v>
      </c>
      <c r="C11" s="6">
        <f>SUMIF('ΠΡΟΥΠΟΛΟΓΙΣΜΟΣ ΠΡΟΤΑΣΗΣ'!B8:B57,A11,'ΠΡΟΥΠΟΛΟΓΙΣΜΟΣ ΠΡΟΤΑΣΗΣ'!G8:G57)</f>
        <v>0</v>
      </c>
      <c r="D11" s="171"/>
      <c r="E11" s="184"/>
      <c r="F11" s="155"/>
      <c r="G11" s="27"/>
      <c r="H11" s="41"/>
      <c r="I11" s="63"/>
    </row>
    <row r="12" spans="1:9" x14ac:dyDescent="0.25">
      <c r="A12" s="52" t="s">
        <v>108</v>
      </c>
      <c r="B12" s="6">
        <f>SUMIF('ΠΡΟΥΠΟΛΟΓΙΣΜΟΣ ΠΡΟΤΑΣΗΣ'!B8:B57,A12,'ΠΡΟΥΠΟΛΟΓΙΣΜΟΣ ΠΡΟΤΑΣΗΣ'!E8:E57)</f>
        <v>0</v>
      </c>
      <c r="C12" s="6">
        <f>SUMIF('ΠΡΟΥΠΟΛΟΓΙΣΜΟΣ ΠΡΟΤΑΣΗΣ'!B8:B57,A12,'ΠΡΟΥΠΟΛΟΓΙΣΜΟΣ ΠΡΟΤΑΣΗΣ'!G8:G57)</f>
        <v>0</v>
      </c>
      <c r="D12" s="171"/>
      <c r="E12" s="184"/>
      <c r="F12" s="155"/>
      <c r="G12" s="27"/>
      <c r="H12" s="41"/>
      <c r="I12" s="63"/>
    </row>
    <row r="13" spans="1:9" x14ac:dyDescent="0.25">
      <c r="A13" s="52" t="s">
        <v>109</v>
      </c>
      <c r="B13" s="6">
        <f>SUMIF('ΠΡΟΥΠΟΛΟΓΙΣΜΟΣ ΠΡΟΤΑΣΗΣ'!B8:B57,A13,'ΠΡΟΥΠΟΛΟΓΙΣΜΟΣ ΠΡΟΤΑΣΗΣ'!E8:E57)</f>
        <v>0</v>
      </c>
      <c r="C13" s="6">
        <f>SUMIF('ΠΡΟΥΠΟΛΟΓΙΣΜΟΣ ΠΡΟΤΑΣΗΣ'!B8:B57,A13,'ΠΡΟΥΠΟΛΟΓΙΣΜΟΣ ΠΡΟΤΑΣΗΣ'!G8:G57)</f>
        <v>0</v>
      </c>
      <c r="D13" s="171"/>
      <c r="E13" s="184"/>
      <c r="F13" s="155"/>
      <c r="G13" s="27"/>
      <c r="H13" s="41"/>
      <c r="I13" s="63"/>
    </row>
    <row r="14" spans="1:9" x14ac:dyDescent="0.25">
      <c r="A14" s="52" t="s">
        <v>110</v>
      </c>
      <c r="B14" s="6">
        <f>SUMIF('ΠΡΟΥΠΟΛΟΓΙΣΜΟΣ ΠΡΟΤΑΣΗΣ'!B8:B57,A14,'ΠΡΟΥΠΟΛΟΓΙΣΜΟΣ ΠΡΟΤΑΣΗΣ'!E8:E57)</f>
        <v>0</v>
      </c>
      <c r="C14" s="6">
        <f>SUMIF('ΠΡΟΥΠΟΛΟΓΙΣΜΟΣ ΠΡΟΤΑΣΗΣ'!B8:B57,A14,'ΠΡΟΥΠΟΛΟΓΙΣΜΟΣ ΠΡΟΤΑΣΗΣ'!G8:G57)</f>
        <v>0</v>
      </c>
      <c r="D14" s="171"/>
      <c r="E14" s="184"/>
      <c r="F14" s="155"/>
      <c r="G14" s="27">
        <v>15000</v>
      </c>
      <c r="H14" s="41"/>
      <c r="I14" s="63"/>
    </row>
    <row r="15" spans="1:9" x14ac:dyDescent="0.25">
      <c r="A15" s="52" t="s">
        <v>111</v>
      </c>
      <c r="B15" s="6">
        <f>SUMIF('ΠΡΟΥΠΟΛΟΓΙΣΜΟΣ ΠΡΟΤΑΣΗΣ'!B8:B57,A15,'ΠΡΟΥΠΟΛΟΓΙΣΜΟΣ ΠΡΟΤΑΣΗΣ'!E8:E57)</f>
        <v>0</v>
      </c>
      <c r="C15" s="6">
        <f>SUMIF('ΠΡΟΥΠΟΛΟΓΙΣΜΟΣ ΠΡΟΤΑΣΗΣ'!B8:B57,A15,'ΠΡΟΥΠΟΛΟΓΙΣΜΟΣ ΠΡΟΤΑΣΗΣ'!G8:G57)</f>
        <v>0</v>
      </c>
      <c r="D15" s="171"/>
      <c r="E15" s="184"/>
      <c r="F15" s="155"/>
      <c r="G15" s="27"/>
      <c r="H15" s="33"/>
      <c r="I15" s="63"/>
    </row>
    <row r="16" spans="1:9" ht="15.75" thickBot="1" x14ac:dyDescent="0.3">
      <c r="A16" s="66" t="s">
        <v>78</v>
      </c>
      <c r="B16" s="16">
        <f>SUMIF('ΠΡΟΥΠΟΛΟΓΙΣΜΟΣ ΠΡΟΤΑΣΗΣ'!B8:B57,A16,'ΠΡΟΥΠΟΛΟΓΙΣΜΟΣ ΠΡΟΤΑΣΗΣ'!E8:E57)</f>
        <v>0</v>
      </c>
      <c r="C16" s="16">
        <f>SUMIF('ΠΡΟΥΠΟΛΟΓΙΣΜΟΣ ΠΡΟΤΑΣΗΣ'!B8:B57,A16,'ΠΡΟΥΠΟΛΟΓΙΣΜΟΣ ΠΡΟΤΑΣΗΣ'!G8:G57)</f>
        <v>0</v>
      </c>
      <c r="D16" s="172"/>
      <c r="E16" s="185"/>
      <c r="F16" s="156"/>
      <c r="G16" s="32">
        <v>3000</v>
      </c>
      <c r="H16" s="28"/>
      <c r="I16" s="65"/>
    </row>
    <row r="17" spans="1:9" x14ac:dyDescent="0.25">
      <c r="A17" s="67" t="s">
        <v>9</v>
      </c>
      <c r="B17" s="17">
        <f>SUMIF('ΠΡΟΥΠΟΛΟΓΙΣΜΟΣ ΠΡΟΤΑΣΗΣ'!B8:B57,A17,'ΠΡΟΥΠΟΛΟΓΙΣΜΟΣ ΠΡΟΤΑΣΗΣ'!E8:E57)</f>
        <v>0</v>
      </c>
      <c r="C17" s="17">
        <f>SUMIF('ΠΡΟΥΠΟΛΟΓΙΣΜΟΣ ΠΡΟΤΑΣΗΣ'!B8:B57,A17,'ΠΡΟΥΠΟΛΟΓΙΣΜΟΣ ΠΡΟΤΑΣΗΣ'!G8:G57)</f>
        <v>0</v>
      </c>
      <c r="D17" s="118"/>
      <c r="E17" s="183">
        <f>SUM(B17:B19)</f>
        <v>0</v>
      </c>
      <c r="F17" s="24"/>
      <c r="G17" s="26"/>
      <c r="H17" s="29"/>
      <c r="I17" s="63" t="s">
        <v>89</v>
      </c>
    </row>
    <row r="18" spans="1:9" x14ac:dyDescent="0.25">
      <c r="A18" s="55" t="s">
        <v>10</v>
      </c>
      <c r="B18" s="50">
        <f>SUMIF('ΠΡΟΥΠΟΛΟΓΙΣΜΟΣ ΠΡΟΤΑΣΗΣ'!B8:B57,A18,'ΠΡΟΥΠΟΛΟΓΙΣΜΟΣ ΠΡΟΤΑΣΗΣ'!E8:E57)</f>
        <v>0</v>
      </c>
      <c r="C18" s="50">
        <f>SUMIF('ΠΡΟΥΠΟΛΟΓΙΣΜΟΣ ΠΡΟΤΑΣΗΣ'!B8:B57,A18,'ΠΡΟΥΠΟΛΟΓΙΣΜΟΣ ΠΡΟΤΑΣΗΣ'!G8:G57)</f>
        <v>0</v>
      </c>
      <c r="D18" s="119" t="e">
        <f>B18/SYNOLO</f>
        <v>#DIV/0!</v>
      </c>
      <c r="E18" s="186"/>
      <c r="F18" s="104">
        <v>0.25</v>
      </c>
      <c r="G18" s="27">
        <v>15000</v>
      </c>
      <c r="H18" s="33"/>
      <c r="I18" s="63" t="s">
        <v>90</v>
      </c>
    </row>
    <row r="19" spans="1:9" ht="15.75" thickBot="1" x14ac:dyDescent="0.3">
      <c r="A19" s="69" t="s">
        <v>43</v>
      </c>
      <c r="B19" s="51">
        <f>SUMIF('ΠΡΟΥΠΟΛΟΓΙΣΜΟΣ ΠΡΟΤΑΣΗΣ'!B8:B57,A19,'ΠΡΟΥΠΟΛΟΓΙΣΜΟΣ ΠΡΟΤΑΣΗΣ'!E8:E57)</f>
        <v>0</v>
      </c>
      <c r="C19" s="51">
        <f>SUMIF('ΠΡΟΥΠΟΛΟΓΙΣΜΟΣ ΠΡΟΤΑΣΗΣ'!B8:B57,A19,'ΠΡΟΥΠΟΛΟΓΙΣΜΟΣ ΠΡΟΤΑΣΗΣ'!G8:G57)</f>
        <v>0</v>
      </c>
      <c r="D19" s="120" t="e">
        <f>B19/SYNOLO</f>
        <v>#DIV/0!</v>
      </c>
      <c r="E19" s="187"/>
      <c r="F19" s="105">
        <v>0.3</v>
      </c>
      <c r="G19" s="32">
        <v>50000</v>
      </c>
      <c r="H19" s="28"/>
      <c r="I19" s="65"/>
    </row>
    <row r="20" spans="1:9" x14ac:dyDescent="0.25">
      <c r="A20" s="60" t="s">
        <v>112</v>
      </c>
      <c r="B20" s="49">
        <f>SUMIF('ΠΡΟΥΠΟΛΟΓΙΣΜΟΣ ΠΡΟΤΑΣΗΣ'!B8:B57,A20,'ΠΡΟΥΠΟΛΟΓΙΣΜΟΣ ΠΡΟΤΑΣΗΣ'!E8:E57)</f>
        <v>0</v>
      </c>
      <c r="C20" s="49">
        <f>SUMIF('ΠΡΟΥΠΟΛΟΓΙΣΜΟΣ ΠΡΟΤΑΣΗΣ'!B8:B57,A20,'ΠΡΟΥΠΟΛΟΓΙΣΜΟΣ ΠΡΟΤΑΣΗΣ'!G8:G57)</f>
        <v>0</v>
      </c>
      <c r="D20" s="115"/>
      <c r="E20" s="183">
        <f>SUM(B20:B22)</f>
        <v>0</v>
      </c>
      <c r="F20" s="24"/>
      <c r="G20" s="29"/>
      <c r="H20" s="29"/>
      <c r="I20" s="62"/>
    </row>
    <row r="21" spans="1:9" x14ac:dyDescent="0.25">
      <c r="A21" s="52" t="s">
        <v>113</v>
      </c>
      <c r="B21" s="50">
        <f>SUMIF('ΠΡΟΥΠΟΛΟΓΙΣΜΟΣ ΠΡΟΤΑΣΗΣ'!B8:B57,A21,'ΠΡΟΥΠΟΛΟΓΙΣΜΟΣ ΠΡΟΤΑΣΗΣ'!E8:E57)</f>
        <v>0</v>
      </c>
      <c r="C21" s="50">
        <f>SUMIF('ΠΡΟΥΠΟΛΟΓΙΣΜΟΣ ΠΡΟΤΑΣΗΣ'!B8:B57,A21,'ΠΡΟΥΠΟΛΟΓΙΣΜΟΣ ΠΡΟΤΑΣΗΣ'!G8:G57)</f>
        <v>0</v>
      </c>
      <c r="D21" s="116"/>
      <c r="E21" s="186"/>
      <c r="F21" s="103"/>
      <c r="G21" s="27"/>
      <c r="H21" s="33"/>
      <c r="I21" s="63"/>
    </row>
    <row r="22" spans="1:9" ht="15.75" thickBot="1" x14ac:dyDescent="0.3">
      <c r="A22" s="25" t="s">
        <v>114</v>
      </c>
      <c r="B22" s="51">
        <f>SUMIF('ΠΡΟΥΠΟΛΟΓΙΣΜΟΣ ΠΡΟΤΑΣΗΣ'!B8:B57,A22,'ΠΡΟΥΠΟΛΟΓΙΣΜΟΣ ΠΡΟΤΑΣΗΣ'!E8:E57)</f>
        <v>0</v>
      </c>
      <c r="C22" s="51">
        <f>SUMIF('ΠΡΟΥΠΟΛΟΓΙΣΜΟΣ ΠΡΟΤΑΣΗΣ'!B8:B57,A22,'ΠΡΟΥΠΟΛΟΓΙΣΜΟΣ ΠΡΟΤΑΣΗΣ'!G8:G57)</f>
        <v>0</v>
      </c>
      <c r="D22" s="117"/>
      <c r="E22" s="187"/>
      <c r="F22" s="102"/>
      <c r="G22" s="32"/>
      <c r="H22" s="28"/>
      <c r="I22" s="65"/>
    </row>
    <row r="23" spans="1:9" x14ac:dyDescent="0.25">
      <c r="A23" s="67" t="s">
        <v>22</v>
      </c>
      <c r="B23" s="49">
        <f>SUMIF('ΠΡΟΥΠΟΛΟΓΙΣΜΟΣ ΠΡΟΤΑΣΗΣ'!B8:B57,A23,'ΠΡΟΥΠΟΛΟΓΙΣΜΟΣ ΠΡΟΤΑΣΗΣ'!E8:E57)</f>
        <v>0</v>
      </c>
      <c r="C23" s="49">
        <f>SUMIF('ΠΡΟΥΠΟΛΟΓΙΣΜΟΣ ΠΡΟΤΑΣΗΣ'!B8:B57,A23,'ΠΡΟΥΠΟΛΟΓΙΣΜΟΣ ΠΡΟΤΑΣΗΣ'!G8:G57)</f>
        <v>0</v>
      </c>
      <c r="D23" s="173" t="e">
        <f>SUM(B23:B30)/SYNOLO</f>
        <v>#DIV/0!</v>
      </c>
      <c r="E23" s="183">
        <f>SUM(B23:B30)</f>
        <v>0</v>
      </c>
      <c r="F23" s="160">
        <v>0.2</v>
      </c>
      <c r="G23" s="70"/>
      <c r="H23" s="196">
        <v>25000</v>
      </c>
      <c r="I23" s="62"/>
    </row>
    <row r="24" spans="1:9" x14ac:dyDescent="0.25">
      <c r="A24" s="55" t="s">
        <v>23</v>
      </c>
      <c r="B24" s="50">
        <f>SUMIF('ΠΡΟΥΠΟΛΟΓΙΣΜΟΣ ΠΡΟΤΑΣΗΣ'!B8:B57,A24,'ΠΡΟΥΠΟΛΟΓΙΣΜΟΣ ΠΡΟΤΑΣΗΣ'!E8:E57)</f>
        <v>0</v>
      </c>
      <c r="C24" s="50">
        <f>SUMIF('ΠΡΟΥΠΟΛΟΓΙΣΜΟΣ ΠΡΟΤΑΣΗΣ'!B8:B57,A24,'ΠΡΟΥΠΟΛΟΓΙΣΜΟΣ ΠΡΟΤΑΣΗΣ'!G8:G57)</f>
        <v>0</v>
      </c>
      <c r="D24" s="174"/>
      <c r="E24" s="186"/>
      <c r="F24" s="161"/>
      <c r="G24" s="33"/>
      <c r="H24" s="164"/>
      <c r="I24" s="71" t="s">
        <v>91</v>
      </c>
    </row>
    <row r="25" spans="1:9" x14ac:dyDescent="0.25">
      <c r="A25" s="55" t="s">
        <v>24</v>
      </c>
      <c r="B25" s="50">
        <f>SUMIF('ΠΡΟΥΠΟΛΟΓΙΣΜΟΣ ΠΡΟΤΑΣΗΣ'!B8:B57,A25,'ΠΡΟΥΠΟΛΟΓΙΣΜΟΣ ΠΡΟΤΑΣΗΣ'!E8:E57)</f>
        <v>0</v>
      </c>
      <c r="C25" s="50">
        <f>SUMIF('ΠΡΟΥΠΟΛΟΓΙΣΜΟΣ ΠΡΟΤΑΣΗΣ'!B8:B57,A25,'ΠΡΟΥΠΟΛΟΓΙΣΜΟΣ ΠΡΟΤΑΣΗΣ'!G8:G57)</f>
        <v>0</v>
      </c>
      <c r="D25" s="174"/>
      <c r="E25" s="186"/>
      <c r="F25" s="161"/>
      <c r="G25" s="56">
        <v>5000</v>
      </c>
      <c r="H25" s="164"/>
      <c r="I25" s="72"/>
    </row>
    <row r="26" spans="1:9" x14ac:dyDescent="0.25">
      <c r="A26" s="55" t="s">
        <v>26</v>
      </c>
      <c r="B26" s="50">
        <f>SUMIF('ΠΡΟΥΠΟΛΟΓΙΣΜΟΣ ΠΡΟΤΑΣΗΣ'!B8:B57,A26,'ΠΡΟΥΠΟΛΟΓΙΣΜΟΣ ΠΡΟΤΑΣΗΣ'!E8:E57)</f>
        <v>0</v>
      </c>
      <c r="C26" s="50">
        <f>SUMIF('ΠΡΟΥΠΟΛΟΓΙΣΜΟΣ ΠΡΟΤΑΣΗΣ'!B8:B57,A26,'ΠΡΟΥΠΟΛΟΓΙΣΜΟΣ ΠΡΟΤΑΣΗΣ'!G8:G57)</f>
        <v>0</v>
      </c>
      <c r="D26" s="174"/>
      <c r="E26" s="186"/>
      <c r="F26" s="161"/>
      <c r="G26" s="56">
        <v>5000</v>
      </c>
      <c r="H26" s="164"/>
      <c r="I26" s="63"/>
    </row>
    <row r="27" spans="1:9" x14ac:dyDescent="0.25">
      <c r="A27" s="55" t="s">
        <v>27</v>
      </c>
      <c r="B27" s="50">
        <f>SUMIF('ΠΡΟΥΠΟΛΟΓΙΣΜΟΣ ΠΡΟΤΑΣΗΣ'!B8:B57,A27,'ΠΡΟΥΠΟΛΟΓΙΣΜΟΣ ΠΡΟΤΑΣΗΣ'!E8:E57)</f>
        <v>0</v>
      </c>
      <c r="C27" s="50">
        <f>SUMIF('ΠΡΟΥΠΟΛΟΓΙΣΜΟΣ ΠΡΟΤΑΣΗΣ'!B8:B57,A27,'ΠΡΟΥΠΟΛΟΓΙΣΜΟΣ ΠΡΟΤΑΣΗΣ'!G8:G57)</f>
        <v>0</v>
      </c>
      <c r="D27" s="174"/>
      <c r="E27" s="186"/>
      <c r="F27" s="161"/>
      <c r="G27" s="56">
        <v>3000</v>
      </c>
      <c r="H27" s="164"/>
      <c r="I27" s="63"/>
    </row>
    <row r="28" spans="1:9" x14ac:dyDescent="0.25">
      <c r="A28" s="55" t="s">
        <v>29</v>
      </c>
      <c r="B28" s="50">
        <f>SUMIF('ΠΡΟΥΠΟΛΟΓΙΣΜΟΣ ΠΡΟΤΑΣΗΣ'!B8:B57,A28,'ΠΡΟΥΠΟΛΟΓΙΣΜΟΣ ΠΡΟΤΑΣΗΣ'!E8:E57)</f>
        <v>0</v>
      </c>
      <c r="C28" s="50">
        <f>SUMIF('ΠΡΟΥΠΟΛΟΓΙΣΜΟΣ ΠΡΟΤΑΣΗΣ'!B8:B57,A28,'ΠΡΟΥΠΟΛΟΓΙΣΜΟΣ ΠΡΟΤΑΣΗΣ'!G8:G57)</f>
        <v>0</v>
      </c>
      <c r="D28" s="174"/>
      <c r="E28" s="186"/>
      <c r="F28" s="161"/>
      <c r="G28" s="57"/>
      <c r="H28" s="164"/>
      <c r="I28" s="63"/>
    </row>
    <row r="29" spans="1:9" x14ac:dyDescent="0.25">
      <c r="A29" s="55" t="s">
        <v>30</v>
      </c>
      <c r="B29" s="50">
        <f>SUMIF('ΠΡΟΥΠΟΛΟΓΙΣΜΟΣ ΠΡΟΤΑΣΗΣ'!B8:B57,A29,'ΠΡΟΥΠΟΛΟΓΙΣΜΟΣ ΠΡΟΤΑΣΗΣ'!E8:E57)</f>
        <v>0</v>
      </c>
      <c r="C29" s="50">
        <f>SUMIF('ΠΡΟΥΠΟΛΟΓΙΣΜΟΣ ΠΡΟΤΑΣΗΣ'!B8:B57,A29,'ΠΡΟΥΠΟΛΟΓΙΣΜΟΣ ΠΡΟΤΑΣΗΣ'!G8:G57)</f>
        <v>0</v>
      </c>
      <c r="D29" s="174"/>
      <c r="E29" s="186"/>
      <c r="F29" s="161"/>
      <c r="G29" s="56">
        <v>3000</v>
      </c>
      <c r="H29" s="164"/>
      <c r="I29" s="63"/>
    </row>
    <row r="30" spans="1:9" ht="15.75" thickBot="1" x14ac:dyDescent="0.3">
      <c r="A30" s="69" t="s">
        <v>31</v>
      </c>
      <c r="B30" s="51">
        <f>SUMIF('ΠΡΟΥΠΟΛΟΓΙΣΜΟΣ ΠΡΟΤΑΣΗΣ'!B8:B57,A30,'ΠΡΟΥΠΟΛΟΓΙΣΜΟΣ ΠΡΟΤΑΣΗΣ'!E8:E57)</f>
        <v>0</v>
      </c>
      <c r="C30" s="51">
        <f>SUMIF('ΠΡΟΥΠΟΛΟΓΙΣΜΟΣ ΠΡΟΤΑΣΗΣ'!B8:B57,A30,'ΠΡΟΥΠΟΛΟΓΙΣΜΟΣ ΠΡΟΤΑΣΗΣ'!G8:G57)</f>
        <v>0</v>
      </c>
      <c r="D30" s="175"/>
      <c r="E30" s="187"/>
      <c r="F30" s="162"/>
      <c r="G30" s="73"/>
      <c r="H30" s="197"/>
      <c r="I30" s="65"/>
    </row>
    <row r="31" spans="1:9" x14ac:dyDescent="0.25">
      <c r="A31" s="67" t="s">
        <v>33</v>
      </c>
      <c r="B31" s="49">
        <f>SUMIF('ΠΡΟΥΠΟΛΟΓΙΣΜΟΣ ΠΡΟΤΑΣΗΣ'!B8:B57,A31,'ΠΡΟΥΠΟΛΟΓΙΣΜΟΣ ΠΡΟΤΑΣΗΣ'!E8:E57)</f>
        <v>0</v>
      </c>
      <c r="C31" s="49">
        <f>SUMIF('ΠΡΟΥΠΟΛΟΓΙΣΜΟΣ ΠΡΟΤΑΣΗΣ'!B8:B57,A31,'ΠΡΟΥΠΟΛΟΓΙΣΜΟΣ ΠΡΟΤΑΣΗΣ'!G8:G57)</f>
        <v>0</v>
      </c>
      <c r="D31" s="195" t="e">
        <f>SUM(B31:B32)/SYNOLO</f>
        <v>#DIV/0!</v>
      </c>
      <c r="E31" s="200">
        <f>SUM(B31:B32)</f>
        <v>0</v>
      </c>
      <c r="F31" s="147">
        <v>0.03</v>
      </c>
      <c r="G31" s="29">
        <v>1000</v>
      </c>
      <c r="H31" s="149">
        <v>4000</v>
      </c>
      <c r="I31" s="62"/>
    </row>
    <row r="32" spans="1:9" ht="15.75" thickBot="1" x14ac:dyDescent="0.3">
      <c r="A32" s="69" t="s">
        <v>34</v>
      </c>
      <c r="B32" s="51">
        <f>SUMIF('ΠΡΟΥΠΟΛΟΓΙΣΜΟΣ ΠΡΟΤΑΣΗΣ'!B8:B57,A32,'ΠΡΟΥΠΟΛΟΓΙΣΜΟΣ ΠΡΟΤΑΣΗΣ'!E8:E57)</f>
        <v>0</v>
      </c>
      <c r="C32" s="51">
        <f>SUMIF('ΠΡΟΥΠΟΛΟΓΙΣΜΟΣ ΠΡΟΤΑΣΗΣ'!B8:B57,A32,'ΠΡΟΥΠΟΛΟΓΙΣΜΟΣ ΠΡΟΤΑΣΗΣ'!G8:G57)</f>
        <v>0</v>
      </c>
      <c r="D32" s="194"/>
      <c r="E32" s="201"/>
      <c r="F32" s="148"/>
      <c r="G32" s="28"/>
      <c r="H32" s="150"/>
      <c r="I32" s="65"/>
    </row>
    <row r="33" spans="1:9" x14ac:dyDescent="0.25">
      <c r="A33" s="76" t="s">
        <v>50</v>
      </c>
      <c r="B33" s="49">
        <f>SUMIF('ΠΡΟΥΠΟΛΟΓΙΣΜΟΣ ΠΡΟΤΑΣΗΣ'!B8:B57,A33,'ΠΡΟΥΠΟΛΟΓΙΣΜΟΣ ΠΡΟΤΑΣΗΣ'!E8:E57)</f>
        <v>0</v>
      </c>
      <c r="C33" s="49">
        <f>SUMIF('ΠΡΟΥΠΟΛΟΓΙΣΜΟΣ ΠΡΟΤΑΣΗΣ'!B8:B57,A33,'ΠΡΟΥΠΟΛΟΓΙΣΜΟΣ ΠΡΟΤΑΣΗΣ'!G8:G57)</f>
        <v>0</v>
      </c>
      <c r="D33" s="195" t="e">
        <f>SUM(B33:B35)/SYNOLO</f>
        <v>#DIV/0!</v>
      </c>
      <c r="E33" s="200">
        <f>SUM(B33:B35)</f>
        <v>0</v>
      </c>
      <c r="F33" s="147">
        <v>0.6</v>
      </c>
      <c r="G33" s="29">
        <f>30*500</f>
        <v>15000</v>
      </c>
      <c r="H33" s="149">
        <v>20000</v>
      </c>
      <c r="I33" s="77" t="s">
        <v>92</v>
      </c>
    </row>
    <row r="34" spans="1:9" x14ac:dyDescent="0.25">
      <c r="A34" s="54" t="s">
        <v>52</v>
      </c>
      <c r="B34" s="50">
        <f>SUMIF('ΠΡΟΥΠΟΛΟΓΙΣΜΟΣ ΠΡΟΤΑΣΗΣ'!B8:B57,A34,'ΠΡΟΥΠΟΛΟΓΙΣΜΟΣ ΠΡΟΤΑΣΗΣ'!E8:E57)</f>
        <v>0</v>
      </c>
      <c r="C34" s="50">
        <f>SUMIF('ΠΡΟΥΠΟΛΟΓΙΣΜΟΣ ΠΡΟΤΑΣΗΣ'!B8:B57,A34,'ΠΡΟΥΠΟΛΟΓΙΣΜΟΣ ΠΡΟΤΑΣΗΣ'!G8:G57)</f>
        <v>0</v>
      </c>
      <c r="D34" s="174"/>
      <c r="E34" s="202"/>
      <c r="F34" s="166"/>
      <c r="G34" s="33"/>
      <c r="H34" s="153"/>
      <c r="I34" s="63"/>
    </row>
    <row r="35" spans="1:9" ht="15.75" thickBot="1" x14ac:dyDescent="0.3">
      <c r="A35" s="66" t="s">
        <v>87</v>
      </c>
      <c r="B35" s="51">
        <f>SUMIF('ΠΡΟΥΠΟΛΟΓΙΣΜΟΣ ΠΡΟΤΑΣΗΣ'!B8:B57,A35,'ΠΡΟΥΠΟΛΟΓΙΣΜΟΣ ΠΡΟΤΑΣΗΣ'!E8:E57)</f>
        <v>0</v>
      </c>
      <c r="C35" s="51">
        <f>SUMIF('ΠΡΟΥΠΟΛΟΓΙΣΜΟΣ ΠΡΟΤΑΣΗΣ'!B8:B57,A35,'ΠΡΟΥΠΟΛΟΓΙΣΜΟΣ ΠΡΟΤΑΣΗΣ'!G8:G57)</f>
        <v>0</v>
      </c>
      <c r="D35" s="194"/>
      <c r="E35" s="203"/>
      <c r="F35" s="148"/>
      <c r="G35" s="28"/>
      <c r="H35" s="150"/>
      <c r="I35" s="65"/>
    </row>
    <row r="36" spans="1:9" x14ac:dyDescent="0.25">
      <c r="A36" s="67" t="s">
        <v>53</v>
      </c>
      <c r="B36" s="49">
        <f>SUMIF('ΠΡΟΥΠΟΛΟΓΙΣΜΟΣ ΠΡΟΤΑΣΗΣ'!B8:B57,A36,'ΠΡΟΥΠΟΛΟΓΙΣΜΟΣ ΠΡΟΤΑΣΗΣ'!E8:E57)</f>
        <v>0</v>
      </c>
      <c r="C36" s="49">
        <f>SUMIF('ΠΡΟΥΠΟΛΟΓΙΣΜΟΣ ΠΡΟΤΑΣΗΣ'!B8:B57,A36,'ΠΡΟΥΠΟΛΟΓΙΣΜΟΣ ΠΡΟΤΑΣΗΣ'!G8:G57)</f>
        <v>0</v>
      </c>
      <c r="D36" s="195" t="e">
        <f>SUM(B36:B37)/SYNOLO</f>
        <v>#DIV/0!</v>
      </c>
      <c r="E36" s="200">
        <f>SUM(B36:B37)</f>
        <v>0</v>
      </c>
      <c r="F36" s="147">
        <v>0.1</v>
      </c>
      <c r="G36" s="29"/>
      <c r="H36" s="149">
        <v>5000</v>
      </c>
      <c r="I36" s="62"/>
    </row>
    <row r="37" spans="1:9" ht="15.75" thickBot="1" x14ac:dyDescent="0.3">
      <c r="A37" s="69" t="s">
        <v>115</v>
      </c>
      <c r="B37" s="51">
        <f>SUMIF('ΠΡΟΥΠΟΛΟΓΙΣΜΟΣ ΠΡΟΤΑΣΗΣ'!B8:B57,A37,'ΠΡΟΥΠΟΛΟΓΙΣΜΟΣ ΠΡΟΤΑΣΗΣ'!E8:E57)</f>
        <v>0</v>
      </c>
      <c r="C37" s="51">
        <f>SUMIF('ΠΡΟΥΠΟΛΟΓΙΣΜΟΣ ΠΡΟΤΑΣΗΣ'!B8:B57,A37,'ΠΡΟΥΠΟΛΟΓΙΣΜΟΣ ΠΡΟΤΑΣΗΣ'!G8:G57)</f>
        <v>0</v>
      </c>
      <c r="D37" s="194"/>
      <c r="E37" s="203"/>
      <c r="F37" s="148"/>
      <c r="G37" s="28"/>
      <c r="H37" s="150"/>
      <c r="I37" s="65"/>
    </row>
    <row r="38" spans="1:9" x14ac:dyDescent="0.25">
      <c r="A38" s="76" t="s">
        <v>56</v>
      </c>
      <c r="B38" s="49">
        <f>SUMIF('ΠΡΟΥΠΟΛΟΓΙΣΜΟΣ ΠΡΟΤΑΣΗΣ'!B8:B57,A38,'ΠΡΟΥΠΟΛΟΓΙΣΜΟΣ ΠΡΟΤΑΣΗΣ'!E8:E57)</f>
        <v>0</v>
      </c>
      <c r="C38" s="49">
        <f>SUMIF('ΠΡΟΥΠΟΛΟΓΙΣΜΟΣ ΠΡΟΤΑΣΗΣ'!B8:B57,A38,'ΠΡΟΥΠΟΛΟΓΙΣΜΟΣ ΠΡΟΤΑΣΗΣ'!G8:G57)</f>
        <v>0</v>
      </c>
      <c r="D38" s="173" t="e">
        <f>SUM(B38:B42)/SYNOLO</f>
        <v>#DIV/0!</v>
      </c>
      <c r="E38" s="200">
        <f>SUM(B38:B42)</f>
        <v>0</v>
      </c>
      <c r="F38" s="147">
        <v>0.3</v>
      </c>
      <c r="G38" s="29">
        <v>5000</v>
      </c>
      <c r="H38" s="149">
        <v>60000</v>
      </c>
      <c r="I38" s="62"/>
    </row>
    <row r="39" spans="1:9" x14ac:dyDescent="0.25">
      <c r="A39" s="54" t="s">
        <v>58</v>
      </c>
      <c r="B39" s="50">
        <f>SUMIF('ΠΡΟΥΠΟΛΟΓΙΣΜΟΣ ΠΡΟΤΑΣΗΣ'!B8:B57,A39,'ΠΡΟΥΠΟΛΟΓΙΣΜΟΣ ΠΡΟΤΑΣΗΣ'!E8:E57)</f>
        <v>0</v>
      </c>
      <c r="C39" s="50">
        <f>SUMIF('ΠΡΟΥΠΟΛΟΓΙΣΜΟΣ ΠΡΟΤΑΣΗΣ'!B8:B57,A39,'ΠΡΟΥΠΟΛΟΓΙΣΜΟΣ ΠΡΟΤΑΣΗΣ'!G8:G57)</f>
        <v>0</v>
      </c>
      <c r="D39" s="174"/>
      <c r="E39" s="202"/>
      <c r="F39" s="151"/>
      <c r="G39" s="33">
        <v>10000</v>
      </c>
      <c r="H39" s="153"/>
      <c r="I39" s="63"/>
    </row>
    <row r="40" spans="1:9" x14ac:dyDescent="0.25">
      <c r="A40" s="54" t="s">
        <v>60</v>
      </c>
      <c r="B40" s="50">
        <f>SUMIF('ΠΡΟΥΠΟΛΟΓΙΣΜΟΣ ΠΡΟΤΑΣΗΣ'!B8:B57,A40,'ΠΡΟΥΠΟΛΟΓΙΣΜΟΣ ΠΡΟΤΑΣΗΣ'!E8:E57)</f>
        <v>0</v>
      </c>
      <c r="C40" s="50">
        <f>SUMIF('ΠΡΟΥΠΟΛΟΓΙΣΜΟΣ ΠΡΟΤΑΣΗΣ'!B8:B57,A40,'ΠΡΟΥΠΟΛΟΓΙΣΜΟΣ ΠΡΟΤΑΣΗΣ'!G8:G57)</f>
        <v>0</v>
      </c>
      <c r="D40" s="174"/>
      <c r="E40" s="202"/>
      <c r="F40" s="151"/>
      <c r="G40" s="33"/>
      <c r="H40" s="153"/>
      <c r="I40" s="63"/>
    </row>
    <row r="41" spans="1:9" x14ac:dyDescent="0.25">
      <c r="A41" s="54" t="s">
        <v>62</v>
      </c>
      <c r="B41" s="50">
        <f>SUMIF('ΠΡΟΥΠΟΛΟΓΙΣΜΟΣ ΠΡΟΤΑΣΗΣ'!B8:B57,A41,'ΠΡΟΥΠΟΛΟΓΙΣΜΟΣ ΠΡΟΤΑΣΗΣ'!E8:E57)</f>
        <v>0</v>
      </c>
      <c r="C41" s="50">
        <f>SUMIF('ΠΡΟΥΠΟΛΟΓΙΣΜΟΣ ΠΡΟΤΑΣΗΣ'!B8:B57,A41,'ΠΡΟΥΠΟΛΟΓΙΣΜΟΣ ΠΡΟΤΑΣΗΣ'!G8:G57)</f>
        <v>0</v>
      </c>
      <c r="D41" s="174"/>
      <c r="E41" s="202"/>
      <c r="F41" s="151"/>
      <c r="G41" s="33"/>
      <c r="H41" s="153"/>
      <c r="I41" s="63"/>
    </row>
    <row r="42" spans="1:9" ht="15.75" thickBot="1" x14ac:dyDescent="0.3">
      <c r="A42" s="66" t="s">
        <v>64</v>
      </c>
      <c r="B42" s="51">
        <f>SUMIF('ΠΡΟΥΠΟΛΟΓΙΣΜΟΣ ΠΡΟΤΑΣΗΣ'!B8:B57,A42,'ΠΡΟΥΠΟΛΟΓΙΣΜΟΣ ΠΡΟΤΑΣΗΣ'!E8:E57)</f>
        <v>0</v>
      </c>
      <c r="C42" s="51">
        <f>SUMIF('ΠΡΟΥΠΟΛΟΓΙΣΜΟΣ ΠΡΟΤΑΣΗΣ'!B8:B57,A42,'ΠΡΟΥΠΟΛΟΓΙΣΜΟΣ ΠΡΟΤΑΣΗΣ'!G8:G57)</f>
        <v>0</v>
      </c>
      <c r="D42" s="194"/>
      <c r="E42" s="203"/>
      <c r="F42" s="148"/>
      <c r="G42" s="28"/>
      <c r="H42" s="150"/>
      <c r="I42" s="65"/>
    </row>
    <row r="43" spans="1:9" x14ac:dyDescent="0.25">
      <c r="A43" s="35"/>
      <c r="B43" s="36"/>
      <c r="C43" s="36"/>
      <c r="D43" s="44"/>
      <c r="E43" s="37"/>
      <c r="F43" s="38"/>
      <c r="G43" s="39"/>
      <c r="H43" s="40"/>
    </row>
    <row r="44" spans="1:9" x14ac:dyDescent="0.25">
      <c r="A44" s="15" t="s">
        <v>93</v>
      </c>
      <c r="B44" s="6">
        <f>SUM(B2:B15)+SUM(B20:B22)+B37</f>
        <v>0</v>
      </c>
      <c r="C44" s="6"/>
      <c r="D44" s="78" t="e">
        <f>SUM(B44)/SYNOLO</f>
        <v>#DIV/0!</v>
      </c>
      <c r="E44" s="78"/>
      <c r="F44" s="47">
        <v>0.35</v>
      </c>
      <c r="G44" s="39"/>
      <c r="H44" s="40"/>
    </row>
    <row r="46" spans="1:9" x14ac:dyDescent="0.25">
      <c r="A46" s="99" t="s">
        <v>15</v>
      </c>
      <c r="B46" s="12">
        <f>SUM(B2:B42)</f>
        <v>0</v>
      </c>
      <c r="C46" s="12">
        <f>SUM(C2:C42)</f>
        <v>0</v>
      </c>
    </row>
    <row r="48" spans="1:9" x14ac:dyDescent="0.25">
      <c r="A48" s="22" t="s">
        <v>35</v>
      </c>
      <c r="B48" s="22">
        <v>300000</v>
      </c>
      <c r="C48" s="45"/>
      <c r="D48" s="2"/>
      <c r="E48" s="7"/>
      <c r="F48" s="8"/>
      <c r="G48" s="14"/>
      <c r="H48" s="3"/>
      <c r="I48" s="1"/>
    </row>
    <row r="49" spans="1:9" x14ac:dyDescent="0.25">
      <c r="A49" s="22" t="s">
        <v>36</v>
      </c>
      <c r="B49" s="22">
        <v>25000</v>
      </c>
      <c r="C49" s="45"/>
      <c r="D49" s="2"/>
      <c r="E49" s="7"/>
      <c r="F49" s="8"/>
      <c r="G49" s="14"/>
      <c r="H49" s="3"/>
      <c r="I49" s="1"/>
    </row>
    <row r="51" spans="1:9" x14ac:dyDescent="0.25">
      <c r="A51" s="22" t="s">
        <v>95</v>
      </c>
      <c r="C51" s="22">
        <v>200000</v>
      </c>
    </row>
    <row r="52" spans="1:9" x14ac:dyDescent="0.25">
      <c r="A52" s="22" t="s">
        <v>96</v>
      </c>
      <c r="C52" s="22">
        <v>50000</v>
      </c>
    </row>
  </sheetData>
  <mergeCells count="29">
    <mergeCell ref="D36:D37"/>
    <mergeCell ref="E36:E37"/>
    <mergeCell ref="F36:F37"/>
    <mergeCell ref="H36:H37"/>
    <mergeCell ref="D38:D42"/>
    <mergeCell ref="E38:E42"/>
    <mergeCell ref="F38:F42"/>
    <mergeCell ref="H38:H42"/>
    <mergeCell ref="D31:D32"/>
    <mergeCell ref="E31:E32"/>
    <mergeCell ref="F31:F32"/>
    <mergeCell ref="H31:H32"/>
    <mergeCell ref="D33:D35"/>
    <mergeCell ref="E33:E35"/>
    <mergeCell ref="F33:F35"/>
    <mergeCell ref="H33:H35"/>
    <mergeCell ref="D23:D30"/>
    <mergeCell ref="E23:E30"/>
    <mergeCell ref="F23:F30"/>
    <mergeCell ref="H23:H30"/>
    <mergeCell ref="E2:E6"/>
    <mergeCell ref="F2:F6"/>
    <mergeCell ref="H2:H6"/>
    <mergeCell ref="D7:D16"/>
    <mergeCell ref="F7:F16"/>
    <mergeCell ref="D2:D6"/>
    <mergeCell ref="E7:E16"/>
    <mergeCell ref="E17:E19"/>
    <mergeCell ref="E20:E22"/>
  </mergeCells>
  <conditionalFormatting sqref="B16">
    <cfRule type="cellIs" dxfId="39" priority="73" operator="greaterThan">
      <formula>$G$16</formula>
    </cfRule>
  </conditionalFormatting>
  <conditionalFormatting sqref="B28">
    <cfRule type="cellIs" dxfId="38" priority="70" operator="greaterThan">
      <formula>$G$28</formula>
    </cfRule>
  </conditionalFormatting>
  <conditionalFormatting sqref="B29">
    <cfRule type="cellIs" dxfId="37" priority="45" operator="greaterThan">
      <formula>$G$29</formula>
    </cfRule>
    <cfRule type="cellIs" dxfId="36" priority="69" operator="greaterThan">
      <formula>$G$29</formula>
    </cfRule>
  </conditionalFormatting>
  <conditionalFormatting sqref="B31">
    <cfRule type="cellIs" dxfId="35" priority="44" operator="greaterThan">
      <formula>$G$31</formula>
    </cfRule>
  </conditionalFormatting>
  <conditionalFormatting sqref="B34">
    <cfRule type="cellIs" dxfId="34" priority="65" operator="greaterThan">
      <formula>$G$34</formula>
    </cfRule>
  </conditionalFormatting>
  <conditionalFormatting sqref="B36">
    <cfRule type="cellIs" dxfId="33" priority="64" operator="greaterThan">
      <formula>$G$36</formula>
    </cfRule>
  </conditionalFormatting>
  <conditionalFormatting sqref="E36">
    <cfRule type="cellIs" dxfId="32" priority="62" operator="greaterThan">
      <formula>$H$36</formula>
    </cfRule>
  </conditionalFormatting>
  <conditionalFormatting sqref="B40">
    <cfRule type="cellIs" dxfId="31" priority="61" operator="greaterThan">
      <formula>$G$40</formula>
    </cfRule>
  </conditionalFormatting>
  <conditionalFormatting sqref="B41">
    <cfRule type="cellIs" dxfId="30" priority="60" operator="greaterThan">
      <formula>$G$41</formula>
    </cfRule>
  </conditionalFormatting>
  <conditionalFormatting sqref="C46">
    <cfRule type="cellIs" dxfId="29" priority="59" operator="notBetween">
      <formula>$C$52</formula>
      <formula>$C$51</formula>
    </cfRule>
  </conditionalFormatting>
  <conditionalFormatting sqref="E2:E6">
    <cfRule type="cellIs" dxfId="28" priority="57" operator="greaterThan">
      <formula>$H$2</formula>
    </cfRule>
  </conditionalFormatting>
  <conditionalFormatting sqref="B8">
    <cfRule type="cellIs" dxfId="27" priority="56" operator="greaterThan">
      <formula>$G$8</formula>
    </cfRule>
  </conditionalFormatting>
  <conditionalFormatting sqref="B14">
    <cfRule type="cellIs" dxfId="26" priority="55" operator="greaterThan">
      <formula>$G$14</formula>
    </cfRule>
  </conditionalFormatting>
  <conditionalFormatting sqref="B18">
    <cfRule type="cellIs" dxfId="25" priority="54" operator="greaterThan">
      <formula>$G$18</formula>
    </cfRule>
  </conditionalFormatting>
  <conditionalFormatting sqref="B19">
    <cfRule type="cellIs" dxfId="24" priority="53" operator="greaterThan">
      <formula>$G$19</formula>
    </cfRule>
  </conditionalFormatting>
  <conditionalFormatting sqref="E23:E30">
    <cfRule type="cellIs" dxfId="23" priority="49" operator="greaterThan">
      <formula>$H$23</formula>
    </cfRule>
  </conditionalFormatting>
  <conditionalFormatting sqref="B25">
    <cfRule type="cellIs" dxfId="22" priority="48" operator="greaterThan">
      <formula>$G$25</formula>
    </cfRule>
  </conditionalFormatting>
  <conditionalFormatting sqref="B26">
    <cfRule type="cellIs" dxfId="21" priority="47" operator="greaterThan">
      <formula>$G$26</formula>
    </cfRule>
  </conditionalFormatting>
  <conditionalFormatting sqref="B27">
    <cfRule type="cellIs" dxfId="20" priority="46" operator="greaterThan">
      <formula>$G$27</formula>
    </cfRule>
  </conditionalFormatting>
  <conditionalFormatting sqref="B33">
    <cfRule type="cellIs" dxfId="19" priority="43" operator="greaterThan">
      <formula>$G$33</formula>
    </cfRule>
  </conditionalFormatting>
  <conditionalFormatting sqref="E33:E35">
    <cfRule type="cellIs" dxfId="18" priority="42" operator="greaterThan">
      <formula>$H$33</formula>
    </cfRule>
  </conditionalFormatting>
  <conditionalFormatting sqref="E31:E32">
    <cfRule type="cellIs" dxfId="17" priority="41" operator="greaterThan">
      <formula>$H$31</formula>
    </cfRule>
  </conditionalFormatting>
  <conditionalFormatting sqref="B38">
    <cfRule type="cellIs" dxfId="16" priority="38" operator="greaterThan">
      <formula>$G$38</formula>
    </cfRule>
  </conditionalFormatting>
  <conditionalFormatting sqref="B39">
    <cfRule type="cellIs" dxfId="15" priority="37" operator="greaterThan">
      <formula>$G$39</formula>
    </cfRule>
  </conditionalFormatting>
  <conditionalFormatting sqref="E38:E42">
    <cfRule type="cellIs" dxfId="14" priority="35" operator="greaterThan">
      <formula>$H$38</formula>
    </cfRule>
  </conditionalFormatting>
  <conditionalFormatting sqref="D44">
    <cfRule type="cellIs" dxfId="13" priority="34" operator="greaterThan">
      <formula>$F$44</formula>
    </cfRule>
  </conditionalFormatting>
  <conditionalFormatting sqref="C16">
    <cfRule type="cellIs" dxfId="12" priority="32" operator="greaterThan">
      <formula>$G$16</formula>
    </cfRule>
  </conditionalFormatting>
  <conditionalFormatting sqref="C25">
    <cfRule type="cellIs" dxfId="11" priority="17" operator="greaterThan">
      <formula>$G$25</formula>
    </cfRule>
  </conditionalFormatting>
  <conditionalFormatting sqref="C26">
    <cfRule type="cellIs" dxfId="10" priority="16" operator="greaterThan">
      <formula>$G$26</formula>
    </cfRule>
  </conditionalFormatting>
  <conditionalFormatting sqref="D17">
    <cfRule type="cellIs" dxfId="9" priority="9" operator="greaterThan">
      <formula>$E$17</formula>
    </cfRule>
  </conditionalFormatting>
  <conditionalFormatting sqref="D36">
    <cfRule type="cellIs" dxfId="8" priority="8" operator="greaterThan">
      <formula>$F$36</formula>
    </cfRule>
  </conditionalFormatting>
  <conditionalFormatting sqref="D18">
    <cfRule type="cellIs" dxfId="7" priority="7" operator="greaterThan">
      <formula>$E$18</formula>
    </cfRule>
  </conditionalFormatting>
  <conditionalFormatting sqref="D19">
    <cfRule type="cellIs" dxfId="6" priority="6" operator="greaterThan">
      <formula>$E$19</formula>
    </cfRule>
  </conditionalFormatting>
  <conditionalFormatting sqref="D23:D30">
    <cfRule type="cellIs" dxfId="5" priority="5" operator="greaterThan">
      <formula>$F$23</formula>
    </cfRule>
  </conditionalFormatting>
  <conditionalFormatting sqref="D31:D32">
    <cfRule type="cellIs" dxfId="4" priority="4" operator="greaterThan">
      <formula>$F$31</formula>
    </cfRule>
  </conditionalFormatting>
  <conditionalFormatting sqref="D33:D35">
    <cfRule type="cellIs" dxfId="3" priority="3" operator="greaterThan">
      <formula>$F$33</formula>
    </cfRule>
  </conditionalFormatting>
  <conditionalFormatting sqref="D38:D42">
    <cfRule type="cellIs" dxfId="2" priority="2" operator="greaterThan">
      <formula>$F$38</formula>
    </cfRule>
  </conditionalFormatting>
  <conditionalFormatting sqref="B46">
    <cfRule type="cellIs" dxfId="1" priority="1" operator="greaterThan">
      <formula>$B$48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3"/>
  <dimension ref="A1:H42"/>
  <sheetViews>
    <sheetView topLeftCell="A22" workbookViewId="0">
      <selection activeCell="E31" sqref="E31:E32"/>
    </sheetView>
  </sheetViews>
  <sheetFormatPr defaultRowHeight="15" x14ac:dyDescent="0.25"/>
  <cols>
    <col min="1" max="1" width="4.42578125" style="4" bestFit="1" customWidth="1"/>
    <col min="2" max="2" width="12.42578125" style="9" customWidth="1"/>
    <col min="3" max="3" width="31.42578125" style="4" customWidth="1"/>
    <col min="4" max="4" width="10.85546875" style="7" customWidth="1"/>
    <col min="5" max="5" width="14.42578125" style="8" customWidth="1"/>
    <col min="6" max="6" width="21.85546875" style="34" bestFit="1" customWidth="1"/>
    <col min="7" max="7" width="16.5703125" style="34" customWidth="1"/>
    <col min="8" max="8" width="27" style="4" bestFit="1" customWidth="1"/>
    <col min="9" max="16384" width="9.140625" style="4"/>
  </cols>
  <sheetData>
    <row r="1" spans="1:8" s="8" customFormat="1" ht="75.75" thickBot="1" x14ac:dyDescent="0.3">
      <c r="A1" s="18" t="s">
        <v>13</v>
      </c>
      <c r="B1" s="58" t="s">
        <v>4</v>
      </c>
      <c r="C1" s="59" t="s">
        <v>5</v>
      </c>
      <c r="D1" s="13" t="s">
        <v>8</v>
      </c>
      <c r="E1" s="111" t="s">
        <v>68</v>
      </c>
      <c r="F1" s="30" t="s">
        <v>67</v>
      </c>
      <c r="G1" s="31" t="s">
        <v>66</v>
      </c>
      <c r="H1" s="18" t="s">
        <v>69</v>
      </c>
    </row>
    <row r="2" spans="1:8" ht="60" x14ac:dyDescent="0.25">
      <c r="A2" s="19">
        <v>1</v>
      </c>
      <c r="B2" s="60" t="s">
        <v>98</v>
      </c>
      <c r="C2" s="61" t="s">
        <v>37</v>
      </c>
      <c r="D2" s="46">
        <v>0.6</v>
      </c>
      <c r="E2" s="154"/>
      <c r="F2" s="26"/>
      <c r="G2" s="157">
        <v>20000</v>
      </c>
      <c r="H2" s="62"/>
    </row>
    <row r="3" spans="1:8" ht="30" x14ac:dyDescent="0.25">
      <c r="A3" s="21">
        <f>A2+1</f>
        <v>2</v>
      </c>
      <c r="B3" s="52" t="s">
        <v>99</v>
      </c>
      <c r="C3" s="53" t="s">
        <v>38</v>
      </c>
      <c r="D3" s="47">
        <v>0.6</v>
      </c>
      <c r="E3" s="155"/>
      <c r="F3" s="27"/>
      <c r="G3" s="158"/>
      <c r="H3" s="63"/>
    </row>
    <row r="4" spans="1:8" ht="75" x14ac:dyDescent="0.25">
      <c r="A4" s="21">
        <f t="shared" ref="A4:A42" si="0">A3+1</f>
        <v>3</v>
      </c>
      <c r="B4" s="52" t="s">
        <v>100</v>
      </c>
      <c r="C4" s="53" t="s">
        <v>70</v>
      </c>
      <c r="D4" s="47">
        <v>0.6</v>
      </c>
      <c r="E4" s="155"/>
      <c r="F4" s="27"/>
      <c r="G4" s="158"/>
      <c r="H4" s="63"/>
    </row>
    <row r="5" spans="1:8" ht="30" x14ac:dyDescent="0.25">
      <c r="A5" s="21">
        <f>A3+1</f>
        <v>3</v>
      </c>
      <c r="B5" s="52" t="s">
        <v>101</v>
      </c>
      <c r="C5" s="53" t="s">
        <v>71</v>
      </c>
      <c r="D5" s="47">
        <v>0.6</v>
      </c>
      <c r="E5" s="155"/>
      <c r="F5" s="27"/>
      <c r="G5" s="158"/>
      <c r="H5" s="63"/>
    </row>
    <row r="6" spans="1:8" ht="15.75" thickBot="1" x14ac:dyDescent="0.3">
      <c r="A6" s="20">
        <f>A4+1</f>
        <v>4</v>
      </c>
      <c r="B6" s="25" t="s">
        <v>102</v>
      </c>
      <c r="C6" s="64" t="s">
        <v>72</v>
      </c>
      <c r="D6" s="48">
        <v>0.6</v>
      </c>
      <c r="E6" s="156"/>
      <c r="F6" s="32"/>
      <c r="G6" s="159"/>
      <c r="H6" s="65"/>
    </row>
    <row r="7" spans="1:8" ht="45" x14ac:dyDescent="0.25">
      <c r="A7" s="19">
        <f t="shared" si="0"/>
        <v>5</v>
      </c>
      <c r="B7" s="60" t="s">
        <v>103</v>
      </c>
      <c r="C7" s="61" t="s">
        <v>73</v>
      </c>
      <c r="D7" s="46">
        <v>0.6</v>
      </c>
      <c r="E7" s="154"/>
      <c r="F7" s="26"/>
      <c r="G7" s="43"/>
      <c r="H7" s="62"/>
    </row>
    <row r="8" spans="1:8" ht="30" x14ac:dyDescent="0.25">
      <c r="A8" s="21">
        <f t="shared" si="0"/>
        <v>6</v>
      </c>
      <c r="B8" s="52" t="s">
        <v>104</v>
      </c>
      <c r="C8" s="53" t="s">
        <v>74</v>
      </c>
      <c r="D8" s="47">
        <v>0.6</v>
      </c>
      <c r="E8" s="155"/>
      <c r="F8" s="27">
        <v>20000</v>
      </c>
      <c r="G8" s="41"/>
      <c r="H8" s="63"/>
    </row>
    <row r="9" spans="1:8" ht="30" x14ac:dyDescent="0.25">
      <c r="A9" s="21">
        <f t="shared" si="0"/>
        <v>7</v>
      </c>
      <c r="B9" s="52" t="s">
        <v>105</v>
      </c>
      <c r="C9" s="53" t="s">
        <v>39</v>
      </c>
      <c r="D9" s="47">
        <v>0.6</v>
      </c>
      <c r="E9" s="155"/>
      <c r="F9" s="27"/>
      <c r="G9" s="41"/>
      <c r="H9" s="63"/>
    </row>
    <row r="10" spans="1:8" ht="45" x14ac:dyDescent="0.25">
      <c r="A10" s="21">
        <f t="shared" si="0"/>
        <v>8</v>
      </c>
      <c r="B10" s="52" t="s">
        <v>106</v>
      </c>
      <c r="C10" s="53" t="s">
        <v>75</v>
      </c>
      <c r="D10" s="47">
        <v>0.6</v>
      </c>
      <c r="E10" s="155"/>
      <c r="F10" s="27"/>
      <c r="G10" s="41"/>
      <c r="H10" s="63"/>
    </row>
    <row r="11" spans="1:8" ht="30" x14ac:dyDescent="0.25">
      <c r="A11" s="21">
        <f t="shared" si="0"/>
        <v>9</v>
      </c>
      <c r="B11" s="52" t="s">
        <v>107</v>
      </c>
      <c r="C11" s="53" t="s">
        <v>40</v>
      </c>
      <c r="D11" s="47">
        <v>0.6</v>
      </c>
      <c r="E11" s="155"/>
      <c r="F11" s="27"/>
      <c r="G11" s="41"/>
      <c r="H11" s="63"/>
    </row>
    <row r="12" spans="1:8" ht="90" x14ac:dyDescent="0.25">
      <c r="A12" s="21">
        <f t="shared" si="0"/>
        <v>10</v>
      </c>
      <c r="B12" s="52" t="s">
        <v>108</v>
      </c>
      <c r="C12" s="53" t="s">
        <v>76</v>
      </c>
      <c r="D12" s="47">
        <v>0.6</v>
      </c>
      <c r="E12" s="155"/>
      <c r="F12" s="27"/>
      <c r="G12" s="41"/>
      <c r="H12" s="63"/>
    </row>
    <row r="13" spans="1:8" ht="30" x14ac:dyDescent="0.25">
      <c r="A13" s="21">
        <f t="shared" si="0"/>
        <v>11</v>
      </c>
      <c r="B13" s="52" t="s">
        <v>109</v>
      </c>
      <c r="C13" s="53" t="s">
        <v>41</v>
      </c>
      <c r="D13" s="47">
        <v>0.6</v>
      </c>
      <c r="E13" s="155"/>
      <c r="F13" s="27"/>
      <c r="G13" s="41"/>
      <c r="H13" s="63"/>
    </row>
    <row r="14" spans="1:8" x14ac:dyDescent="0.25">
      <c r="A14" s="21">
        <f t="shared" si="0"/>
        <v>12</v>
      </c>
      <c r="B14" s="52" t="s">
        <v>110</v>
      </c>
      <c r="C14" s="53" t="s">
        <v>42</v>
      </c>
      <c r="D14" s="47">
        <v>0.6</v>
      </c>
      <c r="E14" s="155"/>
      <c r="F14" s="27">
        <v>15000</v>
      </c>
      <c r="G14" s="41"/>
      <c r="H14" s="63"/>
    </row>
    <row r="15" spans="1:8" ht="45" x14ac:dyDescent="0.25">
      <c r="A15" s="21">
        <f>A13+1</f>
        <v>12</v>
      </c>
      <c r="B15" s="52" t="s">
        <v>111</v>
      </c>
      <c r="C15" s="53" t="s">
        <v>77</v>
      </c>
      <c r="D15" s="47">
        <v>0.6</v>
      </c>
      <c r="E15" s="155"/>
      <c r="F15" s="27"/>
      <c r="G15" s="33"/>
      <c r="H15" s="63"/>
    </row>
    <row r="16" spans="1:8" ht="30.75" thickBot="1" x14ac:dyDescent="0.3">
      <c r="A16" s="20">
        <f>A14+1</f>
        <v>13</v>
      </c>
      <c r="B16" s="66" t="s">
        <v>78</v>
      </c>
      <c r="C16" s="64" t="s">
        <v>79</v>
      </c>
      <c r="D16" s="48">
        <v>0.6</v>
      </c>
      <c r="E16" s="156"/>
      <c r="F16" s="32">
        <v>3000</v>
      </c>
      <c r="G16" s="28"/>
      <c r="H16" s="65"/>
    </row>
    <row r="17" spans="1:8" ht="45" x14ac:dyDescent="0.25">
      <c r="A17" s="19">
        <f t="shared" si="0"/>
        <v>14</v>
      </c>
      <c r="B17" s="67" t="s">
        <v>9</v>
      </c>
      <c r="C17" s="61" t="s">
        <v>80</v>
      </c>
      <c r="D17" s="46">
        <v>1</v>
      </c>
      <c r="E17" s="24"/>
      <c r="F17" s="26"/>
      <c r="G17" s="29"/>
      <c r="H17" s="68" t="s">
        <v>89</v>
      </c>
    </row>
    <row r="18" spans="1:8" ht="30" x14ac:dyDescent="0.25">
      <c r="A18" s="21">
        <f t="shared" si="0"/>
        <v>15</v>
      </c>
      <c r="B18" s="55" t="s">
        <v>10</v>
      </c>
      <c r="C18" s="53" t="s">
        <v>81</v>
      </c>
      <c r="D18" s="47">
        <v>0.6</v>
      </c>
      <c r="E18" s="104">
        <v>0.25</v>
      </c>
      <c r="F18" s="27">
        <v>15000</v>
      </c>
      <c r="G18" s="33"/>
      <c r="H18" s="63" t="s">
        <v>90</v>
      </c>
    </row>
    <row r="19" spans="1:8" ht="30.75" thickBot="1" x14ac:dyDescent="0.3">
      <c r="A19" s="20">
        <f t="shared" si="0"/>
        <v>16</v>
      </c>
      <c r="B19" s="69" t="s">
        <v>43</v>
      </c>
      <c r="C19" s="64" t="s">
        <v>82</v>
      </c>
      <c r="D19" s="48">
        <v>0.6</v>
      </c>
      <c r="E19" s="105">
        <v>0.3</v>
      </c>
      <c r="F19" s="32">
        <v>50000</v>
      </c>
      <c r="G19" s="28"/>
      <c r="H19" s="65"/>
    </row>
    <row r="20" spans="1:8" ht="45" x14ac:dyDescent="0.25">
      <c r="A20" s="19">
        <f t="shared" si="0"/>
        <v>17</v>
      </c>
      <c r="B20" s="60" t="s">
        <v>112</v>
      </c>
      <c r="C20" s="61" t="s">
        <v>21</v>
      </c>
      <c r="D20" s="46">
        <v>0.6</v>
      </c>
      <c r="E20" s="24"/>
      <c r="F20" s="29"/>
      <c r="G20" s="29"/>
      <c r="H20" s="62"/>
    </row>
    <row r="21" spans="1:8" ht="45" x14ac:dyDescent="0.25">
      <c r="A21" s="21">
        <f t="shared" si="0"/>
        <v>18</v>
      </c>
      <c r="B21" s="52" t="s">
        <v>113</v>
      </c>
      <c r="C21" s="53" t="s">
        <v>44</v>
      </c>
      <c r="D21" s="47">
        <v>0.6</v>
      </c>
      <c r="E21" s="103"/>
      <c r="F21" s="27"/>
      <c r="G21" s="33"/>
      <c r="H21" s="63"/>
    </row>
    <row r="22" spans="1:8" ht="75.75" thickBot="1" x14ac:dyDescent="0.3">
      <c r="A22" s="20">
        <f t="shared" si="0"/>
        <v>19</v>
      </c>
      <c r="B22" s="25" t="s">
        <v>114</v>
      </c>
      <c r="C22" s="64" t="s">
        <v>45</v>
      </c>
      <c r="D22" s="48">
        <v>0.6</v>
      </c>
      <c r="E22" s="102"/>
      <c r="F22" s="32"/>
      <c r="G22" s="28"/>
      <c r="H22" s="65"/>
    </row>
    <row r="23" spans="1:8" ht="45" x14ac:dyDescent="0.25">
      <c r="A23" s="19">
        <f t="shared" si="0"/>
        <v>20</v>
      </c>
      <c r="B23" s="67" t="s">
        <v>22</v>
      </c>
      <c r="C23" s="61" t="s">
        <v>83</v>
      </c>
      <c r="D23" s="46">
        <v>0.6</v>
      </c>
      <c r="E23" s="160">
        <v>0.2</v>
      </c>
      <c r="F23" s="70"/>
      <c r="G23" s="196">
        <v>25000</v>
      </c>
      <c r="H23" s="62"/>
    </row>
    <row r="24" spans="1:8" ht="60" x14ac:dyDescent="0.25">
      <c r="A24" s="21">
        <f t="shared" si="0"/>
        <v>21</v>
      </c>
      <c r="B24" s="55" t="s">
        <v>23</v>
      </c>
      <c r="C24" s="53" t="s">
        <v>84</v>
      </c>
      <c r="D24" s="47">
        <v>0.6</v>
      </c>
      <c r="E24" s="161"/>
      <c r="F24" s="33"/>
      <c r="G24" s="164"/>
      <c r="H24" s="71" t="s">
        <v>91</v>
      </c>
    </row>
    <row r="25" spans="1:8" ht="30" x14ac:dyDescent="0.25">
      <c r="A25" s="21">
        <f t="shared" si="0"/>
        <v>22</v>
      </c>
      <c r="B25" s="55" t="s">
        <v>24</v>
      </c>
      <c r="C25" s="53" t="s">
        <v>25</v>
      </c>
      <c r="D25" s="47">
        <v>0.6</v>
      </c>
      <c r="E25" s="161"/>
      <c r="F25" s="56">
        <v>5000</v>
      </c>
      <c r="G25" s="164"/>
      <c r="H25" s="72"/>
    </row>
    <row r="26" spans="1:8" ht="30" x14ac:dyDescent="0.25">
      <c r="A26" s="21">
        <f t="shared" si="0"/>
        <v>23</v>
      </c>
      <c r="B26" s="55" t="s">
        <v>26</v>
      </c>
      <c r="C26" s="53" t="s">
        <v>46</v>
      </c>
      <c r="D26" s="47">
        <v>0.6</v>
      </c>
      <c r="E26" s="161"/>
      <c r="F26" s="56">
        <v>5000</v>
      </c>
      <c r="G26" s="164"/>
      <c r="H26" s="63"/>
    </row>
    <row r="27" spans="1:8" ht="30" x14ac:dyDescent="0.25">
      <c r="A27" s="21">
        <f t="shared" si="0"/>
        <v>24</v>
      </c>
      <c r="B27" s="55" t="s">
        <v>27</v>
      </c>
      <c r="C27" s="53" t="s">
        <v>28</v>
      </c>
      <c r="D27" s="47">
        <v>0.6</v>
      </c>
      <c r="E27" s="161"/>
      <c r="F27" s="56">
        <v>3000</v>
      </c>
      <c r="G27" s="164"/>
      <c r="H27" s="63"/>
    </row>
    <row r="28" spans="1:8" ht="45" x14ac:dyDescent="0.25">
      <c r="A28" s="21">
        <f t="shared" si="0"/>
        <v>25</v>
      </c>
      <c r="B28" s="55" t="s">
        <v>29</v>
      </c>
      <c r="C28" s="53" t="s">
        <v>47</v>
      </c>
      <c r="D28" s="47">
        <v>0.6</v>
      </c>
      <c r="E28" s="161"/>
      <c r="F28" s="57"/>
      <c r="G28" s="164"/>
      <c r="H28" s="63"/>
    </row>
    <row r="29" spans="1:8" ht="30" x14ac:dyDescent="0.25">
      <c r="A29" s="21">
        <f t="shared" si="0"/>
        <v>26</v>
      </c>
      <c r="B29" s="55" t="s">
        <v>30</v>
      </c>
      <c r="C29" s="53" t="s">
        <v>85</v>
      </c>
      <c r="D29" s="47">
        <v>0.6</v>
      </c>
      <c r="E29" s="161"/>
      <c r="F29" s="56">
        <v>3000</v>
      </c>
      <c r="G29" s="164"/>
      <c r="H29" s="63"/>
    </row>
    <row r="30" spans="1:8" ht="30.75" thickBot="1" x14ac:dyDescent="0.3">
      <c r="A30" s="20">
        <f t="shared" si="0"/>
        <v>27</v>
      </c>
      <c r="B30" s="69" t="s">
        <v>31</v>
      </c>
      <c r="C30" s="64" t="s">
        <v>32</v>
      </c>
      <c r="D30" s="48">
        <v>0.6</v>
      </c>
      <c r="E30" s="162"/>
      <c r="F30" s="73"/>
      <c r="G30" s="197"/>
      <c r="H30" s="65"/>
    </row>
    <row r="31" spans="1:8" ht="25.5" x14ac:dyDescent="0.25">
      <c r="A31" s="19">
        <f t="shared" si="0"/>
        <v>28</v>
      </c>
      <c r="B31" s="67" t="s">
        <v>33</v>
      </c>
      <c r="C31" s="74" t="s">
        <v>48</v>
      </c>
      <c r="D31" s="46">
        <v>0.6</v>
      </c>
      <c r="E31" s="147">
        <v>0.03</v>
      </c>
      <c r="F31" s="29">
        <v>1000</v>
      </c>
      <c r="G31" s="149">
        <v>4000</v>
      </c>
      <c r="H31" s="62"/>
    </row>
    <row r="32" spans="1:8" ht="39" thickBot="1" x14ac:dyDescent="0.3">
      <c r="A32" s="20">
        <f t="shared" si="0"/>
        <v>29</v>
      </c>
      <c r="B32" s="69" t="s">
        <v>34</v>
      </c>
      <c r="C32" s="75" t="s">
        <v>49</v>
      </c>
      <c r="D32" s="48">
        <v>0.6</v>
      </c>
      <c r="E32" s="148"/>
      <c r="F32" s="28"/>
      <c r="G32" s="150"/>
      <c r="H32" s="65"/>
    </row>
    <row r="33" spans="1:8" x14ac:dyDescent="0.25">
      <c r="A33" s="19">
        <f t="shared" si="0"/>
        <v>30</v>
      </c>
      <c r="B33" s="76" t="s">
        <v>50</v>
      </c>
      <c r="C33" s="61" t="s">
        <v>51</v>
      </c>
      <c r="D33" s="46">
        <v>0.6</v>
      </c>
      <c r="E33" s="147">
        <v>0.6</v>
      </c>
      <c r="F33" s="29">
        <f>30*500</f>
        <v>15000</v>
      </c>
      <c r="G33" s="149">
        <v>20000</v>
      </c>
      <c r="H33" s="77" t="s">
        <v>92</v>
      </c>
    </row>
    <row r="34" spans="1:8" ht="45" x14ac:dyDescent="0.25">
      <c r="A34" s="21">
        <f t="shared" si="0"/>
        <v>31</v>
      </c>
      <c r="B34" s="54" t="s">
        <v>52</v>
      </c>
      <c r="C34" s="53" t="s">
        <v>86</v>
      </c>
      <c r="D34" s="47">
        <v>1</v>
      </c>
      <c r="E34" s="166"/>
      <c r="F34" s="33"/>
      <c r="G34" s="153"/>
      <c r="H34" s="63"/>
    </row>
    <row r="35" spans="1:8" ht="45.75" thickBot="1" x14ac:dyDescent="0.3">
      <c r="A35" s="20">
        <f t="shared" si="0"/>
        <v>32</v>
      </c>
      <c r="B35" s="66" t="s">
        <v>87</v>
      </c>
      <c r="C35" s="64" t="s">
        <v>88</v>
      </c>
      <c r="D35" s="48">
        <v>1</v>
      </c>
      <c r="E35" s="148"/>
      <c r="F35" s="28"/>
      <c r="G35" s="150"/>
      <c r="H35" s="65"/>
    </row>
    <row r="36" spans="1:8" ht="30" x14ac:dyDescent="0.25">
      <c r="A36" s="19">
        <f t="shared" si="0"/>
        <v>33</v>
      </c>
      <c r="B36" s="67" t="s">
        <v>53</v>
      </c>
      <c r="C36" s="61" t="s">
        <v>54</v>
      </c>
      <c r="D36" s="46">
        <v>0.6</v>
      </c>
      <c r="E36" s="147">
        <v>0.1</v>
      </c>
      <c r="F36" s="29"/>
      <c r="G36" s="149">
        <v>5000</v>
      </c>
      <c r="H36" s="62"/>
    </row>
    <row r="37" spans="1:8" ht="60.75" thickBot="1" x14ac:dyDescent="0.3">
      <c r="A37" s="20">
        <f t="shared" si="0"/>
        <v>34</v>
      </c>
      <c r="B37" s="69" t="s">
        <v>115</v>
      </c>
      <c r="C37" s="64" t="s">
        <v>55</v>
      </c>
      <c r="D37" s="48">
        <v>0.6</v>
      </c>
      <c r="E37" s="148"/>
      <c r="F37" s="28"/>
      <c r="G37" s="150"/>
      <c r="H37" s="65"/>
    </row>
    <row r="38" spans="1:8" ht="45" x14ac:dyDescent="0.25">
      <c r="A38" s="19">
        <f t="shared" si="0"/>
        <v>35</v>
      </c>
      <c r="B38" s="76" t="s">
        <v>56</v>
      </c>
      <c r="C38" s="61" t="s">
        <v>57</v>
      </c>
      <c r="D38" s="46">
        <v>0.6</v>
      </c>
      <c r="E38" s="147">
        <v>0.3</v>
      </c>
      <c r="F38" s="29">
        <v>5000</v>
      </c>
      <c r="G38" s="149">
        <v>60000</v>
      </c>
      <c r="H38" s="62"/>
    </row>
    <row r="39" spans="1:8" ht="75" x14ac:dyDescent="0.25">
      <c r="A39" s="21">
        <f t="shared" si="0"/>
        <v>36</v>
      </c>
      <c r="B39" s="54" t="s">
        <v>58</v>
      </c>
      <c r="C39" s="53" t="s">
        <v>59</v>
      </c>
      <c r="D39" s="47">
        <v>0.6</v>
      </c>
      <c r="E39" s="151"/>
      <c r="F39" s="33">
        <v>10000</v>
      </c>
      <c r="G39" s="153"/>
      <c r="H39" s="63"/>
    </row>
    <row r="40" spans="1:8" ht="30" x14ac:dyDescent="0.25">
      <c r="A40" s="21">
        <f t="shared" si="0"/>
        <v>37</v>
      </c>
      <c r="B40" s="54" t="s">
        <v>60</v>
      </c>
      <c r="C40" s="53" t="s">
        <v>61</v>
      </c>
      <c r="D40" s="47">
        <v>0.6</v>
      </c>
      <c r="E40" s="151"/>
      <c r="F40" s="33"/>
      <c r="G40" s="153"/>
      <c r="H40" s="63"/>
    </row>
    <row r="41" spans="1:8" ht="45" x14ac:dyDescent="0.25">
      <c r="A41" s="21">
        <f t="shared" si="0"/>
        <v>38</v>
      </c>
      <c r="B41" s="54" t="s">
        <v>62</v>
      </c>
      <c r="C41" s="53" t="s">
        <v>63</v>
      </c>
      <c r="D41" s="47">
        <v>0.6</v>
      </c>
      <c r="E41" s="151"/>
      <c r="F41" s="33"/>
      <c r="G41" s="153"/>
      <c r="H41" s="63"/>
    </row>
    <row r="42" spans="1:8" ht="45.75" thickBot="1" x14ac:dyDescent="0.3">
      <c r="A42" s="20">
        <f t="shared" si="0"/>
        <v>39</v>
      </c>
      <c r="B42" s="66" t="s">
        <v>64</v>
      </c>
      <c r="C42" s="64" t="s">
        <v>65</v>
      </c>
      <c r="D42" s="48">
        <v>0.6</v>
      </c>
      <c r="E42" s="148"/>
      <c r="F42" s="28"/>
      <c r="G42" s="150"/>
      <c r="H42" s="65"/>
    </row>
  </sheetData>
  <mergeCells count="13">
    <mergeCell ref="E2:E6"/>
    <mergeCell ref="E7:E16"/>
    <mergeCell ref="E36:E37"/>
    <mergeCell ref="G36:G37"/>
    <mergeCell ref="E38:E42"/>
    <mergeCell ref="G38:G42"/>
    <mergeCell ref="E23:E30"/>
    <mergeCell ref="G23:G30"/>
    <mergeCell ref="G31:G32"/>
    <mergeCell ref="E31:E32"/>
    <mergeCell ref="E33:E35"/>
    <mergeCell ref="G33:G35"/>
    <mergeCell ref="G2:G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6</vt:i4>
      </vt:variant>
    </vt:vector>
  </HeadingPairs>
  <TitlesOfParts>
    <vt:vector size="10" baseType="lpstr">
      <vt:lpstr>ΠΡΟΥΠΟΛΟΓΙΣΜΟΣ ΠΡΟΤΑΣΗΣ</vt:lpstr>
      <vt:lpstr>ΕΛΕΓΧΟΣ ΑΘΡΟΙΣΜΑΤΩΝ 651ΓΑΚ</vt:lpstr>
      <vt:lpstr>ΕΛΕΓΧΟΣ ΑΘΡΟΙΣΜΑΤΩΝ Deminimis</vt:lpstr>
      <vt:lpstr>ΒΑΣΙΚΑ ΣΤΟΙΧΕΙΑ</vt:lpstr>
      <vt:lpstr>DAPCODES</vt:lpstr>
      <vt:lpstr>DIMDAP</vt:lpstr>
      <vt:lpstr>DPNS</vt:lpstr>
      <vt:lpstr>KAT_DAPANWN</vt:lpstr>
      <vt:lpstr>SYN_DD</vt:lpstr>
      <vt:lpstr>SYNOLO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ΜΑΜΑΣΙΟΥΛΑΣ ΑΡΙΣΤΕΙΔΗΣ</dc:creator>
  <cp:lastModifiedBy>ΜΑΜΑΣΙΟΥΛΑΣ ΑΡΙΣΤΕΙΔΗΣ</cp:lastModifiedBy>
  <dcterms:created xsi:type="dcterms:W3CDTF">2018-05-30T10:27:02Z</dcterms:created>
  <dcterms:modified xsi:type="dcterms:W3CDTF">2019-06-12T12:15:55Z</dcterms:modified>
</cp:coreProperties>
</file>